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KURUMSAL ILETISIM\GENEL\İHRACAT RAKAMLARI SİTE DOSYALARI\İhracat Rakamları ENG\2022\"/>
    </mc:Choice>
  </mc:AlternateContent>
  <bookViews>
    <workbookView xWindow="0" yWindow="0" windowWidth="15570" windowHeight="5985" tabRatio="900"/>
  </bookViews>
  <sheets>
    <sheet name="SEKTOR_USD" sheetId="1" r:id="rId1"/>
  </sheets>
  <calcPr calcId="162913"/>
</workbook>
</file>

<file path=xl/calcChain.xml><?xml version="1.0" encoding="utf-8"?>
<calcChain xmlns="http://schemas.openxmlformats.org/spreadsheetml/2006/main">
  <c r="M46" i="1" l="1"/>
  <c r="L46" i="1"/>
  <c r="I46" i="1"/>
  <c r="H46" i="1"/>
  <c r="E46" i="1"/>
  <c r="D46" i="1"/>
  <c r="M43" i="1"/>
  <c r="L43" i="1"/>
  <c r="I43" i="1"/>
  <c r="H43" i="1"/>
  <c r="E43" i="1"/>
  <c r="D43" i="1"/>
  <c r="K42" i="1"/>
  <c r="M42" i="1" s="1"/>
  <c r="J42" i="1"/>
  <c r="I42" i="1"/>
  <c r="H42" i="1"/>
  <c r="G42" i="1"/>
  <c r="F42" i="1"/>
  <c r="C42" i="1"/>
  <c r="E42" i="1" s="1"/>
  <c r="B42" i="1"/>
  <c r="M41" i="1"/>
  <c r="L41" i="1"/>
  <c r="I41" i="1"/>
  <c r="H41" i="1"/>
  <c r="E41" i="1"/>
  <c r="D41" i="1"/>
  <c r="M40" i="1"/>
  <c r="L40" i="1"/>
  <c r="I40" i="1"/>
  <c r="H40" i="1"/>
  <c r="E40" i="1"/>
  <c r="D40" i="1"/>
  <c r="M39" i="1"/>
  <c r="L39" i="1"/>
  <c r="I39" i="1"/>
  <c r="H39" i="1"/>
  <c r="E39" i="1"/>
  <c r="D39" i="1"/>
  <c r="M38" i="1"/>
  <c r="L38" i="1"/>
  <c r="I38" i="1"/>
  <c r="H38" i="1"/>
  <c r="E38" i="1"/>
  <c r="D38" i="1"/>
  <c r="M37" i="1"/>
  <c r="L37" i="1"/>
  <c r="I37" i="1"/>
  <c r="H37" i="1"/>
  <c r="E37" i="1"/>
  <c r="D37" i="1"/>
  <c r="M36" i="1"/>
  <c r="L36" i="1"/>
  <c r="I36" i="1"/>
  <c r="H36" i="1"/>
  <c r="E36" i="1"/>
  <c r="D36" i="1"/>
  <c r="M35" i="1"/>
  <c r="L35" i="1"/>
  <c r="I35" i="1"/>
  <c r="H35" i="1"/>
  <c r="E35" i="1"/>
  <c r="D35" i="1"/>
  <c r="M34" i="1"/>
  <c r="L34" i="1"/>
  <c r="I34" i="1"/>
  <c r="H34" i="1"/>
  <c r="E34" i="1"/>
  <c r="D34" i="1"/>
  <c r="M33" i="1"/>
  <c r="L33" i="1"/>
  <c r="I33" i="1"/>
  <c r="H33" i="1"/>
  <c r="E33" i="1"/>
  <c r="D33" i="1"/>
  <c r="M32" i="1"/>
  <c r="L32" i="1"/>
  <c r="I32" i="1"/>
  <c r="H32" i="1"/>
  <c r="E32" i="1"/>
  <c r="D32" i="1"/>
  <c r="M31" i="1"/>
  <c r="L31" i="1"/>
  <c r="I31" i="1"/>
  <c r="H31" i="1"/>
  <c r="E31" i="1"/>
  <c r="D31" i="1"/>
  <c r="M30" i="1"/>
  <c r="L30" i="1"/>
  <c r="I30" i="1"/>
  <c r="H30" i="1"/>
  <c r="E30" i="1"/>
  <c r="D30" i="1"/>
  <c r="M29" i="1"/>
  <c r="L29" i="1"/>
  <c r="K29" i="1"/>
  <c r="J29" i="1"/>
  <c r="G29" i="1"/>
  <c r="I29" i="1" s="1"/>
  <c r="F29" i="1"/>
  <c r="E29" i="1"/>
  <c r="D29" i="1"/>
  <c r="C29" i="1"/>
  <c r="B29" i="1"/>
  <c r="M28" i="1"/>
  <c r="L28" i="1"/>
  <c r="I28" i="1"/>
  <c r="H28" i="1"/>
  <c r="E28" i="1"/>
  <c r="D28" i="1"/>
  <c r="K27" i="1"/>
  <c r="M27" i="1" s="1"/>
  <c r="J27" i="1"/>
  <c r="H27" i="1"/>
  <c r="G27" i="1"/>
  <c r="I27" i="1" s="1"/>
  <c r="F27" i="1"/>
  <c r="C27" i="1"/>
  <c r="E27" i="1" s="1"/>
  <c r="B27" i="1"/>
  <c r="M26" i="1"/>
  <c r="L26" i="1"/>
  <c r="I26" i="1"/>
  <c r="H26" i="1"/>
  <c r="E26" i="1"/>
  <c r="D26" i="1"/>
  <c r="M25" i="1"/>
  <c r="L25" i="1"/>
  <c r="I25" i="1"/>
  <c r="H25" i="1"/>
  <c r="E25" i="1"/>
  <c r="D25" i="1"/>
  <c r="M24" i="1"/>
  <c r="L24" i="1"/>
  <c r="I24" i="1"/>
  <c r="H24" i="1"/>
  <c r="E24" i="1"/>
  <c r="D24" i="1"/>
  <c r="M23" i="1"/>
  <c r="L23" i="1"/>
  <c r="K23" i="1"/>
  <c r="J23" i="1"/>
  <c r="G23" i="1"/>
  <c r="G22" i="1" s="1"/>
  <c r="F23" i="1"/>
  <c r="F22" i="1" s="1"/>
  <c r="E23" i="1"/>
  <c r="D23" i="1"/>
  <c r="C23" i="1"/>
  <c r="B23" i="1"/>
  <c r="K22" i="1"/>
  <c r="M22" i="1" s="1"/>
  <c r="J22" i="1"/>
  <c r="C22" i="1"/>
  <c r="E22" i="1" s="1"/>
  <c r="B22" i="1"/>
  <c r="M21" i="1"/>
  <c r="L21" i="1"/>
  <c r="I21" i="1"/>
  <c r="H21" i="1"/>
  <c r="E21" i="1"/>
  <c r="D21" i="1"/>
  <c r="L20" i="1"/>
  <c r="K20" i="1"/>
  <c r="M20" i="1" s="1"/>
  <c r="J20" i="1"/>
  <c r="G20" i="1"/>
  <c r="I20" i="1" s="1"/>
  <c r="F20" i="1"/>
  <c r="D20" i="1"/>
  <c r="C20" i="1"/>
  <c r="E20" i="1" s="1"/>
  <c r="B20" i="1"/>
  <c r="M19" i="1"/>
  <c r="L19" i="1"/>
  <c r="I19" i="1"/>
  <c r="H19" i="1"/>
  <c r="E19" i="1"/>
  <c r="D19" i="1"/>
  <c r="M18" i="1"/>
  <c r="L18" i="1"/>
  <c r="K18" i="1"/>
  <c r="J18" i="1"/>
  <c r="G18" i="1"/>
  <c r="I18" i="1" s="1"/>
  <c r="F18" i="1"/>
  <c r="E18" i="1"/>
  <c r="D18" i="1"/>
  <c r="C18" i="1"/>
  <c r="B18" i="1"/>
  <c r="M17" i="1"/>
  <c r="L17" i="1"/>
  <c r="I17" i="1"/>
  <c r="H17" i="1"/>
  <c r="E17" i="1"/>
  <c r="D17" i="1"/>
  <c r="M16" i="1"/>
  <c r="L16" i="1"/>
  <c r="I16" i="1"/>
  <c r="H16" i="1"/>
  <c r="E16" i="1"/>
  <c r="D16" i="1"/>
  <c r="M15" i="1"/>
  <c r="L15" i="1"/>
  <c r="I15" i="1"/>
  <c r="H15" i="1"/>
  <c r="E15" i="1"/>
  <c r="D15" i="1"/>
  <c r="M14" i="1"/>
  <c r="L14" i="1"/>
  <c r="I14" i="1"/>
  <c r="H14" i="1"/>
  <c r="E14" i="1"/>
  <c r="D14" i="1"/>
  <c r="M13" i="1"/>
  <c r="L13" i="1"/>
  <c r="I13" i="1"/>
  <c r="H13" i="1"/>
  <c r="E13" i="1"/>
  <c r="D13" i="1"/>
  <c r="M12" i="1"/>
  <c r="L12" i="1"/>
  <c r="I12" i="1"/>
  <c r="H12" i="1"/>
  <c r="E12" i="1"/>
  <c r="D12" i="1"/>
  <c r="M11" i="1"/>
  <c r="L11" i="1"/>
  <c r="I11" i="1"/>
  <c r="H11" i="1"/>
  <c r="E11" i="1"/>
  <c r="D11" i="1"/>
  <c r="M10" i="1"/>
  <c r="L10" i="1"/>
  <c r="I10" i="1"/>
  <c r="H10" i="1"/>
  <c r="E10" i="1"/>
  <c r="D10" i="1"/>
  <c r="K9" i="1"/>
  <c r="K8" i="1" s="1"/>
  <c r="J9" i="1"/>
  <c r="J8" i="1" s="1"/>
  <c r="J44" i="1" s="1"/>
  <c r="J45" i="1" s="1"/>
  <c r="I9" i="1"/>
  <c r="H9" i="1"/>
  <c r="G9" i="1"/>
  <c r="F9" i="1"/>
  <c r="C9" i="1"/>
  <c r="C8" i="1" s="1"/>
  <c r="B9" i="1"/>
  <c r="B8" i="1" s="1"/>
  <c r="B44" i="1" s="1"/>
  <c r="B45" i="1" s="1"/>
  <c r="G8" i="1"/>
  <c r="G44" i="1" s="1"/>
  <c r="F8" i="1"/>
  <c r="F44" i="1" s="1"/>
  <c r="F45" i="1" s="1"/>
  <c r="E8" i="1" l="1"/>
  <c r="D8" i="1"/>
  <c r="C44" i="1"/>
  <c r="I44" i="1"/>
  <c r="G45" i="1"/>
  <c r="H44" i="1"/>
  <c r="M8" i="1"/>
  <c r="L8" i="1"/>
  <c r="K44" i="1"/>
  <c r="I22" i="1"/>
  <c r="H22" i="1"/>
  <c r="H8" i="1"/>
  <c r="D9" i="1"/>
  <c r="L9" i="1"/>
  <c r="H18" i="1"/>
  <c r="D22" i="1"/>
  <c r="L22" i="1"/>
  <c r="H23" i="1"/>
  <c r="H29" i="1"/>
  <c r="D42" i="1"/>
  <c r="L42" i="1"/>
  <c r="I8" i="1"/>
  <c r="E9" i="1"/>
  <c r="M9" i="1"/>
  <c r="I23" i="1"/>
  <c r="H20" i="1"/>
  <c r="D27" i="1"/>
  <c r="L27" i="1"/>
  <c r="K45" i="1" l="1"/>
  <c r="M44" i="1"/>
  <c r="L44" i="1"/>
  <c r="I45" i="1"/>
  <c r="H45" i="1"/>
  <c r="C45" i="1"/>
  <c r="E44" i="1"/>
  <c r="D44" i="1"/>
  <c r="D45" i="1" l="1"/>
  <c r="E45" i="1"/>
  <c r="L45" i="1"/>
  <c r="M45" i="1"/>
</calcChain>
</file>

<file path=xl/sharedStrings.xml><?xml version="1.0" encoding="utf-8"?>
<sst xmlns="http://schemas.openxmlformats.org/spreadsheetml/2006/main" count="55" uniqueCount="53">
  <si>
    <t xml:space="preserve">Hazelnut and Products </t>
  </si>
  <si>
    <t xml:space="preserve">Olive and Olive Oil Products </t>
  </si>
  <si>
    <t>Fruit and Vegatables</t>
  </si>
  <si>
    <t>Dried Fruit</t>
  </si>
  <si>
    <t>Fresh Fruit and Vegatables</t>
  </si>
  <si>
    <t>Cereals, Pulses, Oil Seeds and Products</t>
  </si>
  <si>
    <t>Tobacco</t>
  </si>
  <si>
    <t>Ornamental Plants and Products</t>
  </si>
  <si>
    <t>Aqua and Animal Products</t>
  </si>
  <si>
    <t>Furniture, Paper and Forestry Products</t>
  </si>
  <si>
    <t>Textile and Raw Materials</t>
  </si>
  <si>
    <t>Leather and Leather products</t>
  </si>
  <si>
    <t>Carpet</t>
  </si>
  <si>
    <t>Chemicals and chemical products</t>
  </si>
  <si>
    <t>Apparel</t>
  </si>
  <si>
    <t xml:space="preserve">Automotive </t>
  </si>
  <si>
    <t>Ship and Yatch</t>
  </si>
  <si>
    <t>Electric Electronic and Service</t>
  </si>
  <si>
    <t>Machinery and Machinery Accessories</t>
  </si>
  <si>
    <t>Ferrous and Non-Ferrous Metals</t>
  </si>
  <si>
    <t>Steel</t>
  </si>
  <si>
    <t>Cement, Glass, Ceramic and Soil Products</t>
  </si>
  <si>
    <t>Jewellry</t>
  </si>
  <si>
    <t>Defence and Aerospace</t>
  </si>
  <si>
    <t>HVAC-R</t>
  </si>
  <si>
    <t>Other Industry Products</t>
  </si>
  <si>
    <t>Mining Products</t>
  </si>
  <si>
    <t>SECTORS</t>
  </si>
  <si>
    <t>I. AGRICULTURE</t>
  </si>
  <si>
    <t xml:space="preserve">   A. PLANTAL PRODUCTS</t>
  </si>
  <si>
    <t xml:space="preserve">   B. ANIMAL PRODUCTS</t>
  </si>
  <si>
    <t xml:space="preserve">   C. WOOD and FORESTRY PRODUCTS</t>
  </si>
  <si>
    <t>II. INDUSTRY</t>
  </si>
  <si>
    <t xml:space="preserve">   A. AGRICULTURAL BASED PRODUCTS</t>
  </si>
  <si>
    <t xml:space="preserve">   B. CHEMICALS and CHEMICAL PRODUCTS</t>
  </si>
  <si>
    <t xml:space="preserve">   C. INDUSTRIAL PRODUCTS</t>
  </si>
  <si>
    <t>III. MINING</t>
  </si>
  <si>
    <t>T O T A L (TİM*)</t>
  </si>
  <si>
    <t>Export figures (exempted from Exporters Union Records)</t>
  </si>
  <si>
    <t>SECTORAL EXPORT FIGURES - 1000 $</t>
  </si>
  <si>
    <t>LAST 12 MONTHS</t>
  </si>
  <si>
    <t>For January-February period, TUİK figures was used for the first month.</t>
  </si>
  <si>
    <t>For the last 12 months; first 11 eleven months' figures are from TUİK and last month's figures are taken from TİM data</t>
  </si>
  <si>
    <t>T O T A L (TİM+TUİK (Turkey Statistical Institute)*)</t>
  </si>
  <si>
    <t>2020 - 2021</t>
  </si>
  <si>
    <t>Change   ('22/'21)</t>
  </si>
  <si>
    <t>Change    ('22/'21)</t>
  </si>
  <si>
    <t>2021 - 2022</t>
  </si>
  <si>
    <t xml:space="preserve"> Share (22)  (%)</t>
  </si>
  <si>
    <t>Share (22)  (%)</t>
  </si>
  <si>
    <t>1 - 30 JUNE EXPORT FIGURES</t>
  </si>
  <si>
    <t>1 - 30 JUNE</t>
  </si>
  <si>
    <t>1st JANUARY  -  30th 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</si>
</sst>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Y_T_L_-;\-* #,##0.00\ _Y_T_L_-;_-* &quot;-&quot;??\ _Y_T_L_-;_-@_-"/>
    <numFmt numFmtId="165" formatCode="0.0"/>
    <numFmt numFmtId="169" formatCode="_-* #,##0.00\ _T_L_-;\-* #,##0.00\ _T_L_-;_-* &quot;-&quot;??\ _T_L_-;_-@_-"/>
  </numFmts>
  <fonts count="51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1"/>
      <color rgb="FF000000"/>
      <name val="Calibri"/>
      <family val="2"/>
      <charset val="162"/>
    </font>
    <font>
      <sz val="16"/>
      <color theme="1"/>
      <name val="Arial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73">
    <xf numFmtId="0" fontId="0" fillId="0" borderId="0"/>
    <xf numFmtId="0" fontId="17" fillId="0" borderId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4" borderId="0" applyNumberFormat="0" applyBorder="0" applyAlignment="0" applyProtection="0"/>
    <xf numFmtId="0" fontId="32" fillId="27" borderId="0" applyNumberFormat="0" applyBorder="0" applyAlignment="0" applyProtection="0"/>
    <xf numFmtId="0" fontId="32" fillId="26" borderId="0" applyNumberFormat="0" applyBorder="0" applyAlignment="0" applyProtection="0"/>
    <xf numFmtId="0" fontId="32" fillId="28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30" borderId="0" applyNumberFormat="0" applyBorder="0" applyAlignment="0" applyProtection="0"/>
    <xf numFmtId="0" fontId="32" fillId="29" borderId="0" applyNumberFormat="0" applyBorder="0" applyAlignment="0" applyProtection="0"/>
    <xf numFmtId="0" fontId="33" fillId="3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33" fillId="28" borderId="0" applyNumberFormat="0" applyBorder="0" applyAlignment="0" applyProtection="0"/>
    <xf numFmtId="0" fontId="33" fillId="31" borderId="0" applyNumberFormat="0" applyBorder="0" applyAlignment="0" applyProtection="0"/>
    <xf numFmtId="0" fontId="33" fillId="25" borderId="0" applyNumberFormat="0" applyBorder="0" applyAlignment="0" applyProtection="0"/>
    <xf numFmtId="0" fontId="5" fillId="5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5" fillId="8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5" fillId="11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5" fillId="1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5" fillId="1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5" fillId="20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5" fillId="6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5" fillId="9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5" fillId="12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5" fillId="15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5" fillId="18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5" fillId="21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16" fillId="7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16" fillId="10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16" fillId="13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16" fillId="16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16" fillId="19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16" fillId="22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7" fillId="0" borderId="13" applyNumberFormat="0" applyFill="0" applyAlignment="0" applyProtection="0"/>
    <xf numFmtId="0" fontId="38" fillId="0" borderId="14" applyNumberFormat="0" applyFill="0" applyAlignment="0" applyProtection="0"/>
    <xf numFmtId="0" fontId="39" fillId="0" borderId="15" applyNumberFormat="0" applyFill="0" applyAlignment="0" applyProtection="0"/>
    <xf numFmtId="0" fontId="40" fillId="0" borderId="16" applyNumberFormat="0" applyFill="0" applyAlignment="0" applyProtection="0"/>
    <xf numFmtId="0" fontId="40" fillId="0" borderId="0" applyNumberFormat="0" applyFill="0" applyBorder="0" applyAlignment="0" applyProtection="0"/>
    <xf numFmtId="0" fontId="41" fillId="37" borderId="17" applyNumberFormat="0" applyAlignment="0" applyProtection="0"/>
    <xf numFmtId="0" fontId="41" fillId="37" borderId="17" applyNumberFormat="0" applyAlignment="0" applyProtection="0"/>
    <xf numFmtId="0" fontId="42" fillId="38" borderId="18" applyNumberFormat="0" applyAlignment="0" applyProtection="0"/>
    <xf numFmtId="0" fontId="42" fillId="38" borderId="18" applyNumberFormat="0" applyAlignment="0" applyProtection="0"/>
    <xf numFmtId="164" fontId="29" fillId="0" borderId="0" applyFont="0" applyFill="0" applyBorder="0" applyAlignment="0" applyProtection="0"/>
    <xf numFmtId="0" fontId="29" fillId="0" borderId="0"/>
    <xf numFmtId="0" fontId="43" fillId="37" borderId="19" applyNumberFormat="0" applyAlignment="0" applyProtection="0"/>
    <xf numFmtId="0" fontId="1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4" fillId="29" borderId="17" applyNumberFormat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7" fillId="0" borderId="1" applyNumberFormat="0" applyFill="0" applyAlignment="0" applyProtection="0"/>
    <xf numFmtId="0" fontId="38" fillId="0" borderId="14" applyNumberFormat="0" applyFill="0" applyAlignment="0" applyProtection="0"/>
    <xf numFmtId="0" fontId="8" fillId="0" borderId="2" applyNumberFormat="0" applyFill="0" applyAlignment="0" applyProtection="0"/>
    <xf numFmtId="0" fontId="39" fillId="0" borderId="15" applyNumberFormat="0" applyFill="0" applyAlignment="0" applyProtection="0"/>
    <xf numFmtId="0" fontId="9" fillId="0" borderId="3" applyNumberFormat="0" applyFill="0" applyAlignment="0" applyProtection="0"/>
    <xf numFmtId="0" fontId="40" fillId="0" borderId="16" applyNumberFormat="0" applyFill="0" applyAlignment="0" applyProtection="0"/>
    <xf numFmtId="0" fontId="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0" fillId="2" borderId="4" applyNumberFormat="0" applyAlignment="0" applyProtection="0"/>
    <xf numFmtId="0" fontId="44" fillId="29" borderId="17" applyNumberFormat="0" applyAlignment="0" applyProtection="0"/>
    <xf numFmtId="0" fontId="44" fillId="29" borderId="17" applyNumberFormat="0" applyAlignment="0" applyProtection="0"/>
    <xf numFmtId="0" fontId="12" fillId="0" borderId="6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29" fillId="0" borderId="0"/>
    <xf numFmtId="0" fontId="32" fillId="0" borderId="0"/>
    <xf numFmtId="0" fontId="32" fillId="0" borderId="0"/>
    <xf numFmtId="0" fontId="29" fillId="0" borderId="0"/>
    <xf numFmtId="0" fontId="5" fillId="0" borderId="0"/>
    <xf numFmtId="0" fontId="32" fillId="0" borderId="0"/>
    <xf numFmtId="0" fontId="32" fillId="0" borderId="0"/>
    <xf numFmtId="0" fontId="29" fillId="26" borderId="20" applyNumberFormat="0" applyFont="0" applyAlignment="0" applyProtection="0"/>
    <xf numFmtId="0" fontId="5" fillId="4" borderId="7" applyNumberFormat="0" applyFont="0" applyAlignment="0" applyProtection="0"/>
    <xf numFmtId="0" fontId="5" fillId="4" borderId="7" applyNumberFormat="0" applyFont="0" applyAlignment="0" applyProtection="0"/>
    <xf numFmtId="0" fontId="32" fillId="26" borderId="20" applyNumberFormat="0" applyFont="0" applyAlignment="0" applyProtection="0"/>
    <xf numFmtId="0" fontId="32" fillId="26" borderId="20" applyNumberFormat="0" applyFont="0" applyAlignment="0" applyProtection="0"/>
    <xf numFmtId="0" fontId="32" fillId="4" borderId="7" applyNumberFormat="0" applyFont="0" applyAlignment="0" applyProtection="0"/>
    <xf numFmtId="0" fontId="32" fillId="26" borderId="20" applyNumberFormat="0" applyFont="0" applyAlignment="0" applyProtection="0"/>
    <xf numFmtId="0" fontId="32" fillId="26" borderId="20" applyNumberFormat="0" applyFont="0" applyAlignment="0" applyProtection="0"/>
    <xf numFmtId="0" fontId="32" fillId="4" borderId="7" applyNumberFormat="0" applyFont="0" applyAlignment="0" applyProtection="0"/>
    <xf numFmtId="0" fontId="32" fillId="26" borderId="20" applyNumberFormat="0" applyFont="0" applyAlignment="0" applyProtection="0"/>
    <xf numFmtId="0" fontId="32" fillId="4" borderId="7" applyNumberFormat="0" applyFont="0" applyAlignment="0" applyProtection="0"/>
    <xf numFmtId="0" fontId="32" fillId="26" borderId="20" applyNumberFormat="0" applyFont="0" applyAlignment="0" applyProtection="0"/>
    <xf numFmtId="0" fontId="32" fillId="4" borderId="7" applyNumberFormat="0" applyFont="0" applyAlignment="0" applyProtection="0"/>
    <xf numFmtId="0" fontId="32" fillId="26" borderId="20" applyNumberFormat="0" applyFont="0" applyAlignment="0" applyProtection="0"/>
    <xf numFmtId="0" fontId="32" fillId="26" borderId="20" applyNumberFormat="0" applyFont="0" applyAlignment="0" applyProtection="0"/>
    <xf numFmtId="0" fontId="32" fillId="4" borderId="7" applyNumberFormat="0" applyFont="0" applyAlignment="0" applyProtection="0"/>
    <xf numFmtId="0" fontId="32" fillId="26" borderId="20" applyNumberFormat="0" applyFont="0" applyAlignment="0" applyProtection="0"/>
    <xf numFmtId="0" fontId="32" fillId="26" borderId="20" applyNumberFormat="0" applyFont="0" applyAlignment="0" applyProtection="0"/>
    <xf numFmtId="0" fontId="32" fillId="26" borderId="20" applyNumberFormat="0" applyFont="0" applyAlignment="0" applyProtection="0"/>
    <xf numFmtId="0" fontId="29" fillId="26" borderId="20" applyNumberFormat="0" applyFont="0" applyAlignment="0" applyProtection="0"/>
    <xf numFmtId="0" fontId="11" fillId="3" borderId="5" applyNumberFormat="0" applyAlignment="0" applyProtection="0"/>
    <xf numFmtId="0" fontId="43" fillId="37" borderId="19" applyNumberFormat="0" applyAlignment="0" applyProtection="0"/>
    <xf numFmtId="0" fontId="43" fillId="37" borderId="19" applyNumberFormat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47" fillId="0" borderId="21" applyNumberFormat="0" applyFill="0" applyAlignment="0" applyProtection="0"/>
    <xf numFmtId="0" fontId="15" fillId="0" borderId="8" applyNumberFormat="0" applyFill="0" applyAlignment="0" applyProtection="0"/>
    <xf numFmtId="0" fontId="47" fillId="0" borderId="21" applyNumberFormat="0" applyFill="0" applyAlignment="0" applyProtection="0"/>
    <xf numFmtId="0" fontId="47" fillId="0" borderId="21" applyNumberFormat="0" applyFill="0" applyAlignment="0" applyProtection="0"/>
    <xf numFmtId="0" fontId="48" fillId="0" borderId="0" applyNumberFormat="0" applyFill="0" applyBorder="0" applyAlignment="0" applyProtection="0"/>
    <xf numFmtId="164" fontId="29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9" fontId="29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" fillId="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" fillId="8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" fillId="11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" fillId="14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" fillId="17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" fillId="20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" fillId="6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" fillId="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" fillId="12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" fillId="15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" fillId="18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" fillId="2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41" fillId="37" borderId="17" applyNumberFormat="0" applyAlignment="0" applyProtection="0"/>
    <xf numFmtId="0" fontId="41" fillId="37" borderId="17" applyNumberFormat="0" applyAlignment="0" applyProtection="0"/>
    <xf numFmtId="0" fontId="41" fillId="37" borderId="17" applyNumberFormat="0" applyAlignment="0" applyProtection="0"/>
    <xf numFmtId="0" fontId="42" fillId="38" borderId="18" applyNumberFormat="0" applyAlignment="0" applyProtection="0"/>
    <xf numFmtId="0" fontId="42" fillId="38" borderId="18" applyNumberFormat="0" applyAlignment="0" applyProtection="0"/>
    <xf numFmtId="0" fontId="42" fillId="38" borderId="18" applyNumberFormat="0" applyAlignment="0" applyProtection="0"/>
    <xf numFmtId="164" fontId="17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1" fillId="37" borderId="17" applyNumberFormat="0" applyAlignment="0" applyProtection="0"/>
    <xf numFmtId="0" fontId="44" fillId="29" borderId="17" applyNumberFormat="0" applyAlignment="0" applyProtection="0"/>
    <xf numFmtId="0" fontId="44" fillId="29" borderId="17" applyNumberFormat="0" applyAlignment="0" applyProtection="0"/>
    <xf numFmtId="0" fontId="44" fillId="29" borderId="17" applyNumberFormat="0" applyAlignment="0" applyProtection="0"/>
    <xf numFmtId="0" fontId="42" fillId="38" borderId="18" applyNumberFormat="0" applyAlignment="0" applyProtection="0"/>
    <xf numFmtId="0" fontId="45" fillId="39" borderId="0" applyNumberFormat="0" applyBorder="0" applyAlignment="0" applyProtection="0"/>
    <xf numFmtId="0" fontId="36" fillId="36" borderId="0" applyNumberFormat="0" applyBorder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17" fillId="0" borderId="0"/>
    <xf numFmtId="0" fontId="32" fillId="0" borderId="0"/>
    <xf numFmtId="0" fontId="32" fillId="0" borderId="0"/>
    <xf numFmtId="0" fontId="17" fillId="0" borderId="0"/>
    <xf numFmtId="0" fontId="32" fillId="0" borderId="0"/>
    <xf numFmtId="0" fontId="32" fillId="0" borderId="0"/>
    <xf numFmtId="0" fontId="32" fillId="0" borderId="0"/>
    <xf numFmtId="0" fontId="3" fillId="0" borderId="0"/>
    <xf numFmtId="0" fontId="17" fillId="0" borderId="0"/>
    <xf numFmtId="0" fontId="17" fillId="0" borderId="0"/>
    <xf numFmtId="0" fontId="17" fillId="0" borderId="0"/>
    <xf numFmtId="0" fontId="17" fillId="26" borderId="20" applyNumberFormat="0" applyFont="0" applyAlignment="0" applyProtection="0"/>
    <xf numFmtId="0" fontId="32" fillId="26" borderId="20" applyNumberFormat="0" applyFont="0" applyAlignment="0" applyProtection="0"/>
    <xf numFmtId="0" fontId="32" fillId="26" borderId="20" applyNumberFormat="0" applyFont="0" applyAlignment="0" applyProtection="0"/>
    <xf numFmtId="0" fontId="32" fillId="26" borderId="20" applyNumberFormat="0" applyFont="0" applyAlignment="0" applyProtection="0"/>
    <xf numFmtId="0" fontId="32" fillId="26" borderId="20" applyNumberFormat="0" applyFont="0" applyAlignment="0" applyProtection="0"/>
    <xf numFmtId="0" fontId="32" fillId="26" borderId="20" applyNumberFormat="0" applyFont="0" applyAlignment="0" applyProtection="0"/>
    <xf numFmtId="0" fontId="32" fillId="26" borderId="20" applyNumberFormat="0" applyFont="0" applyAlignment="0" applyProtection="0"/>
    <xf numFmtId="0" fontId="32" fillId="26" borderId="20" applyNumberFormat="0" applyFont="0" applyAlignment="0" applyProtection="0"/>
    <xf numFmtId="0" fontId="32" fillId="26" borderId="20" applyNumberFormat="0" applyFont="0" applyAlignment="0" applyProtection="0"/>
    <xf numFmtId="0" fontId="32" fillId="26" borderId="20" applyNumberFormat="0" applyFont="0" applyAlignment="0" applyProtection="0"/>
    <xf numFmtId="0" fontId="32" fillId="26" borderId="20" applyNumberFormat="0" applyFont="0" applyAlignment="0" applyProtection="0"/>
    <xf numFmtId="0" fontId="3" fillId="4" borderId="7" applyNumberFormat="0" applyFont="0" applyAlignment="0" applyProtection="0"/>
    <xf numFmtId="0" fontId="32" fillId="26" borderId="20" applyNumberFormat="0" applyFont="0" applyAlignment="0" applyProtection="0"/>
    <xf numFmtId="0" fontId="32" fillId="26" borderId="20" applyNumberFormat="0" applyFont="0" applyAlignment="0" applyProtection="0"/>
    <xf numFmtId="0" fontId="32" fillId="26" borderId="20" applyNumberFormat="0" applyFont="0" applyAlignment="0" applyProtection="0"/>
    <xf numFmtId="0" fontId="32" fillId="26" borderId="20" applyNumberFormat="0" applyFont="0" applyAlignment="0" applyProtection="0"/>
    <xf numFmtId="0" fontId="32" fillId="26" borderId="20" applyNumberFormat="0" applyFont="0" applyAlignment="0" applyProtection="0"/>
    <xf numFmtId="0" fontId="32" fillId="26" borderId="20" applyNumberFormat="0" applyFont="0" applyAlignment="0" applyProtection="0"/>
    <xf numFmtId="0" fontId="32" fillId="26" borderId="20" applyNumberFormat="0" applyFont="0" applyAlignment="0" applyProtection="0"/>
    <xf numFmtId="0" fontId="3" fillId="4" borderId="7" applyNumberFormat="0" applyFont="0" applyAlignment="0" applyProtection="0"/>
    <xf numFmtId="0" fontId="17" fillId="26" borderId="20" applyNumberFormat="0" applyFont="0" applyAlignment="0" applyProtection="0"/>
    <xf numFmtId="0" fontId="46" fillId="29" borderId="0" applyNumberFormat="0" applyBorder="0" applyAlignment="0" applyProtection="0"/>
    <xf numFmtId="0" fontId="43" fillId="37" borderId="19" applyNumberFormat="0" applyAlignment="0" applyProtection="0"/>
    <xf numFmtId="0" fontId="43" fillId="37" borderId="19" applyNumberFormat="0" applyAlignment="0" applyProtection="0"/>
    <xf numFmtId="0" fontId="43" fillId="37" borderId="19" applyNumberFormat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7" fillId="0" borderId="21" applyNumberFormat="0" applyFill="0" applyAlignment="0" applyProtection="0"/>
    <xf numFmtId="0" fontId="47" fillId="0" borderId="21" applyNumberFormat="0" applyFill="0" applyAlignment="0" applyProtection="0"/>
    <xf numFmtId="0" fontId="47" fillId="0" borderId="21" applyNumberFormat="0" applyFill="0" applyAlignment="0" applyProtection="0"/>
    <xf numFmtId="164" fontId="17" fillId="0" borderId="0" applyFont="0" applyFill="0" applyBorder="0" applyAlignment="0" applyProtection="0"/>
    <xf numFmtId="0" fontId="33" fillId="31" borderId="0" applyNumberFormat="0" applyBorder="0" applyAlignment="0" applyProtection="0"/>
    <xf numFmtId="0" fontId="33" fillId="32" borderId="0" applyNumberFormat="0" applyBorder="0" applyAlignment="0" applyProtection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" fillId="0" borderId="0"/>
    <xf numFmtId="169" fontId="17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7" fillId="0" borderId="0"/>
    <xf numFmtId="0" fontId="1" fillId="0" borderId="0"/>
    <xf numFmtId="0" fontId="17" fillId="26" borderId="20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16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0" borderId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0" borderId="0"/>
  </cellStyleXfs>
  <cellXfs count="37">
    <xf numFmtId="0" fontId="0" fillId="0" borderId="0" xfId="0"/>
    <xf numFmtId="0" fontId="18" fillId="0" borderId="0" xfId="1" applyFont="1" applyFill="1" applyBorder="1"/>
    <xf numFmtId="0" fontId="18" fillId="0" borderId="0" xfId="1" applyFont="1" applyFill="1"/>
    <xf numFmtId="0" fontId="18" fillId="0" borderId="9" xfId="1" applyFont="1" applyFill="1" applyBorder="1" applyAlignment="1">
      <alignment wrapText="1"/>
    </xf>
    <xf numFmtId="0" fontId="21" fillId="0" borderId="9" xfId="1" applyFont="1" applyFill="1" applyBorder="1" applyAlignment="1">
      <alignment wrapText="1"/>
    </xf>
    <xf numFmtId="0" fontId="22" fillId="0" borderId="9" xfId="1" applyFont="1" applyFill="1" applyBorder="1" applyAlignment="1">
      <alignment horizontal="center"/>
    </xf>
    <xf numFmtId="1" fontId="22" fillId="0" borderId="9" xfId="1" applyNumberFormat="1" applyFont="1" applyFill="1" applyBorder="1" applyAlignment="1">
      <alignment horizontal="center"/>
    </xf>
    <xf numFmtId="2" fontId="23" fillId="0" borderId="9" xfId="1" applyNumberFormat="1" applyFont="1" applyFill="1" applyBorder="1" applyAlignment="1">
      <alignment horizontal="center" wrapText="1"/>
    </xf>
    <xf numFmtId="0" fontId="22" fillId="0" borderId="9" xfId="1" applyFont="1" applyFill="1" applyBorder="1"/>
    <xf numFmtId="0" fontId="18" fillId="0" borderId="9" xfId="1" applyFont="1" applyFill="1" applyBorder="1"/>
    <xf numFmtId="0" fontId="18" fillId="0" borderId="9" xfId="0" applyFont="1" applyFill="1" applyBorder="1"/>
    <xf numFmtId="0" fontId="30" fillId="0" borderId="9" xfId="1" applyFont="1" applyFill="1" applyBorder="1"/>
    <xf numFmtId="0" fontId="31" fillId="0" borderId="0" xfId="1" applyFont="1" applyFill="1" applyBorder="1"/>
    <xf numFmtId="0" fontId="24" fillId="23" borderId="9" xfId="1" applyFont="1" applyFill="1" applyBorder="1"/>
    <xf numFmtId="0" fontId="22" fillId="23" borderId="9" xfId="1" applyFont="1" applyFill="1" applyBorder="1"/>
    <xf numFmtId="0" fontId="23" fillId="23" borderId="9" xfId="1" applyFont="1" applyFill="1" applyBorder="1"/>
    <xf numFmtId="0" fontId="19" fillId="0" borderId="0" xfId="1" applyFont="1" applyFill="1" applyBorder="1" applyAlignment="1"/>
    <xf numFmtId="0" fontId="49" fillId="0" borderId="0" xfId="0" applyFont="1" applyAlignment="1">
      <alignment vertical="center"/>
    </xf>
    <xf numFmtId="0" fontId="18" fillId="0" borderId="0" xfId="1" applyFont="1" applyFill="1" applyBorder="1" applyAlignment="1">
      <alignment wrapText="1"/>
    </xf>
    <xf numFmtId="0" fontId="18" fillId="41" borderId="9" xfId="1" applyFont="1" applyFill="1" applyBorder="1"/>
    <xf numFmtId="0" fontId="21" fillId="0" borderId="9" xfId="1" applyFont="1" applyFill="1" applyBorder="1" applyAlignment="1">
      <alignment horizontal="center" vertical="center"/>
    </xf>
    <xf numFmtId="0" fontId="20" fillId="0" borderId="10" xfId="1" applyFont="1" applyFill="1" applyBorder="1" applyAlignment="1">
      <alignment horizontal="center" vertical="center"/>
    </xf>
    <xf numFmtId="0" fontId="20" fillId="0" borderId="11" xfId="1" applyFont="1" applyFill="1" applyBorder="1" applyAlignment="1">
      <alignment horizontal="center" vertical="center"/>
    </xf>
    <xf numFmtId="0" fontId="20" fillId="0" borderId="12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/>
    </xf>
    <xf numFmtId="3" fontId="22" fillId="0" borderId="9" xfId="1" applyNumberFormat="1" applyFont="1" applyFill="1" applyBorder="1" applyAlignment="1">
      <alignment horizontal="center"/>
    </xf>
    <xf numFmtId="165" fontId="22" fillId="0" borderId="9" xfId="1" applyNumberFormat="1" applyFont="1" applyFill="1" applyBorder="1" applyAlignment="1">
      <alignment horizontal="center"/>
    </xf>
    <xf numFmtId="3" fontId="25" fillId="0" borderId="9" xfId="1" applyNumberFormat="1" applyFont="1" applyFill="1" applyBorder="1" applyAlignment="1">
      <alignment horizontal="center"/>
    </xf>
    <xf numFmtId="165" fontId="25" fillId="0" borderId="9" xfId="1" applyNumberFormat="1" applyFont="1" applyFill="1" applyBorder="1" applyAlignment="1">
      <alignment horizontal="center"/>
    </xf>
    <xf numFmtId="3" fontId="27" fillId="0" borderId="9" xfId="1" applyNumberFormat="1" applyFont="1" applyFill="1" applyBorder="1" applyAlignment="1">
      <alignment horizontal="center"/>
    </xf>
    <xf numFmtId="165" fontId="27" fillId="0" borderId="9" xfId="1" applyNumberFormat="1" applyFont="1" applyFill="1" applyBorder="1" applyAlignment="1">
      <alignment horizontal="center"/>
    </xf>
    <xf numFmtId="3" fontId="26" fillId="0" borderId="9" xfId="1" applyNumberFormat="1" applyFont="1" applyFill="1" applyBorder="1" applyAlignment="1">
      <alignment horizontal="center" vertical="center"/>
    </xf>
    <xf numFmtId="165" fontId="26" fillId="0" borderId="9" xfId="1" applyNumberFormat="1" applyFont="1" applyFill="1" applyBorder="1" applyAlignment="1">
      <alignment horizontal="center" vertical="center"/>
    </xf>
    <xf numFmtId="165" fontId="28" fillId="0" borderId="9" xfId="1" applyNumberFormat="1" applyFont="1" applyFill="1" applyBorder="1" applyAlignment="1">
      <alignment horizontal="center" vertical="center"/>
    </xf>
    <xf numFmtId="3" fontId="30" fillId="40" borderId="9" xfId="1" applyNumberFormat="1" applyFont="1" applyFill="1" applyBorder="1" applyAlignment="1">
      <alignment horizontal="center" vertical="center"/>
    </xf>
    <xf numFmtId="165" fontId="50" fillId="0" borderId="9" xfId="372" applyNumberFormat="1" applyFont="1" applyBorder="1" applyAlignment="1">
      <alignment horizontal="center" vertical="center"/>
    </xf>
    <xf numFmtId="165" fontId="30" fillId="0" borderId="9" xfId="1" applyNumberFormat="1" applyFont="1" applyFill="1" applyBorder="1" applyAlignment="1">
      <alignment horizontal="center" vertical="center"/>
    </xf>
  </cellXfs>
  <cellStyles count="373">
    <cellStyle name="%20 - Vurgu1 2" xfId="2"/>
    <cellStyle name="%20 - Vurgu2 2" xfId="3"/>
    <cellStyle name="%20 - Vurgu3 2" xfId="4"/>
    <cellStyle name="%20 - Vurgu4 2" xfId="5"/>
    <cellStyle name="%20 - Vurgu5 2" xfId="6"/>
    <cellStyle name="%20 - Vurgu6 2" xfId="7"/>
    <cellStyle name="%40 - Vurgu1 2" xfId="8"/>
    <cellStyle name="%40 - Vurgu2 2" xfId="9"/>
    <cellStyle name="%40 - Vurgu3 2" xfId="10"/>
    <cellStyle name="%40 - Vurgu4 2" xfId="11"/>
    <cellStyle name="%40 - Vurgu5 2" xfId="12"/>
    <cellStyle name="%40 - Vurgu6 2" xfId="13"/>
    <cellStyle name="%60 - Vurgu1 2" xfId="14"/>
    <cellStyle name="%60 - Vurgu2 2" xfId="15"/>
    <cellStyle name="%60 - Vurgu3 2" xfId="16"/>
    <cellStyle name="%60 - Vurgu4 2" xfId="17"/>
    <cellStyle name="%60 - Vurgu5 2" xfId="18"/>
    <cellStyle name="%60 - Vurgu6 2" xfId="19"/>
    <cellStyle name="20% - Accent1" xfId="20"/>
    <cellStyle name="20% - Accent1 2" xfId="21"/>
    <cellStyle name="20% - Accent1 2 2" xfId="22"/>
    <cellStyle name="20% - Accent1 2 2 2" xfId="170"/>
    <cellStyle name="20% - Accent1 2 3" xfId="171"/>
    <cellStyle name="20% - Accent1 3" xfId="172"/>
    <cellStyle name="20% - Accent1 4" xfId="173"/>
    <cellStyle name="20% - Accent1 4 2" xfId="357"/>
    <cellStyle name="20% - Accent1 5" xfId="337"/>
    <cellStyle name="20% - Accent2" xfId="23"/>
    <cellStyle name="20% - Accent2 2" xfId="24"/>
    <cellStyle name="20% - Accent2 2 2" xfId="25"/>
    <cellStyle name="20% - Accent2 2 2 2" xfId="174"/>
    <cellStyle name="20% - Accent2 2 3" xfId="175"/>
    <cellStyle name="20% - Accent2 3" xfId="176"/>
    <cellStyle name="20% - Accent2 4" xfId="177"/>
    <cellStyle name="20% - Accent2 4 2" xfId="358"/>
    <cellStyle name="20% - Accent2 5" xfId="338"/>
    <cellStyle name="20% - Accent3" xfId="26"/>
    <cellStyle name="20% - Accent3 2" xfId="27"/>
    <cellStyle name="20% - Accent3 2 2" xfId="28"/>
    <cellStyle name="20% - Accent3 2 2 2" xfId="178"/>
    <cellStyle name="20% - Accent3 2 3" xfId="179"/>
    <cellStyle name="20% - Accent3 3" xfId="180"/>
    <cellStyle name="20% - Accent3 4" xfId="181"/>
    <cellStyle name="20% - Accent3 4 2" xfId="359"/>
    <cellStyle name="20% - Accent3 5" xfId="339"/>
    <cellStyle name="20% - Accent4" xfId="29"/>
    <cellStyle name="20% - Accent4 2" xfId="30"/>
    <cellStyle name="20% - Accent4 2 2" xfId="31"/>
    <cellStyle name="20% - Accent4 2 2 2" xfId="182"/>
    <cellStyle name="20% - Accent4 2 3" xfId="183"/>
    <cellStyle name="20% - Accent4 3" xfId="184"/>
    <cellStyle name="20% - Accent4 4" xfId="185"/>
    <cellStyle name="20% - Accent4 4 2" xfId="360"/>
    <cellStyle name="20% - Accent4 5" xfId="340"/>
    <cellStyle name="20% - Accent5" xfId="32"/>
    <cellStyle name="20% - Accent5 2" xfId="33"/>
    <cellStyle name="20% - Accent5 2 2" xfId="34"/>
    <cellStyle name="20% - Accent5 2 2 2" xfId="186"/>
    <cellStyle name="20% - Accent5 2 3" xfId="187"/>
    <cellStyle name="20% - Accent5 3" xfId="188"/>
    <cellStyle name="20% - Accent5 4" xfId="189"/>
    <cellStyle name="20% - Accent5 4 2" xfId="361"/>
    <cellStyle name="20% - Accent5 5" xfId="341"/>
    <cellStyle name="20% - Accent6" xfId="35"/>
    <cellStyle name="20% - Accent6 2" xfId="36"/>
    <cellStyle name="20% - Accent6 2 2" xfId="37"/>
    <cellStyle name="20% - Accent6 2 2 2" xfId="190"/>
    <cellStyle name="20% - Accent6 2 3" xfId="191"/>
    <cellStyle name="20% - Accent6 3" xfId="192"/>
    <cellStyle name="20% - Accent6 4" xfId="193"/>
    <cellStyle name="20% - Accent6 4 2" xfId="362"/>
    <cellStyle name="20% - Accent6 5" xfId="342"/>
    <cellStyle name="40% - Accent1" xfId="38"/>
    <cellStyle name="40% - Accent1 2" xfId="39"/>
    <cellStyle name="40% - Accent1 2 2" xfId="40"/>
    <cellStyle name="40% - Accent1 2 2 2" xfId="194"/>
    <cellStyle name="40% - Accent1 2 3" xfId="195"/>
    <cellStyle name="40% - Accent1 3" xfId="196"/>
    <cellStyle name="40% - Accent1 4" xfId="197"/>
    <cellStyle name="40% - Accent1 4 2" xfId="363"/>
    <cellStyle name="40% - Accent1 5" xfId="343"/>
    <cellStyle name="40% - Accent2" xfId="41"/>
    <cellStyle name="40% - Accent2 2" xfId="42"/>
    <cellStyle name="40% - Accent2 2 2" xfId="43"/>
    <cellStyle name="40% - Accent2 2 2 2" xfId="198"/>
    <cellStyle name="40% - Accent2 2 3" xfId="199"/>
    <cellStyle name="40% - Accent2 3" xfId="200"/>
    <cellStyle name="40% - Accent2 4" xfId="201"/>
    <cellStyle name="40% - Accent2 4 2" xfId="364"/>
    <cellStyle name="40% - Accent2 5" xfId="344"/>
    <cellStyle name="40% - Accent3" xfId="44"/>
    <cellStyle name="40% - Accent3 2" xfId="45"/>
    <cellStyle name="40% - Accent3 2 2" xfId="46"/>
    <cellStyle name="40% - Accent3 2 2 2" xfId="202"/>
    <cellStyle name="40% - Accent3 2 3" xfId="203"/>
    <cellStyle name="40% - Accent3 3" xfId="204"/>
    <cellStyle name="40% - Accent3 4" xfId="205"/>
    <cellStyle name="40% - Accent3 4 2" xfId="365"/>
    <cellStyle name="40% - Accent3 5" xfId="345"/>
    <cellStyle name="40% - Accent4" xfId="47"/>
    <cellStyle name="40% - Accent4 2" xfId="48"/>
    <cellStyle name="40% - Accent4 2 2" xfId="49"/>
    <cellStyle name="40% - Accent4 2 2 2" xfId="206"/>
    <cellStyle name="40% - Accent4 2 3" xfId="207"/>
    <cellStyle name="40% - Accent4 3" xfId="208"/>
    <cellStyle name="40% - Accent4 4" xfId="209"/>
    <cellStyle name="40% - Accent4 4 2" xfId="366"/>
    <cellStyle name="40% - Accent4 5" xfId="346"/>
    <cellStyle name="40% - Accent5" xfId="50"/>
    <cellStyle name="40% - Accent5 2" xfId="51"/>
    <cellStyle name="40% - Accent5 2 2" xfId="52"/>
    <cellStyle name="40% - Accent5 2 2 2" xfId="210"/>
    <cellStyle name="40% - Accent5 2 3" xfId="211"/>
    <cellStyle name="40% - Accent5 3" xfId="212"/>
    <cellStyle name="40% - Accent5 4" xfId="213"/>
    <cellStyle name="40% - Accent5 4 2" xfId="367"/>
    <cellStyle name="40% - Accent5 5" xfId="347"/>
    <cellStyle name="40% - Accent6" xfId="53"/>
    <cellStyle name="40% - Accent6 2" xfId="54"/>
    <cellStyle name="40% - Accent6 2 2" xfId="55"/>
    <cellStyle name="40% - Accent6 2 2 2" xfId="214"/>
    <cellStyle name="40% - Accent6 2 3" xfId="215"/>
    <cellStyle name="40% - Accent6 3" xfId="216"/>
    <cellStyle name="40% - Accent6 4" xfId="217"/>
    <cellStyle name="40% - Accent6 4 2" xfId="368"/>
    <cellStyle name="40% - Accent6 5" xfId="348"/>
    <cellStyle name="60% - Accent1" xfId="56"/>
    <cellStyle name="60% - Accent1 2" xfId="57"/>
    <cellStyle name="60% - Accent1 2 2" xfId="58"/>
    <cellStyle name="60% - Accent1 2 2 2" xfId="218"/>
    <cellStyle name="60% - Accent1 2 3" xfId="219"/>
    <cellStyle name="60% - Accent1 3" xfId="220"/>
    <cellStyle name="60% - Accent2" xfId="59"/>
    <cellStyle name="60% - Accent2 2" xfId="60"/>
    <cellStyle name="60% - Accent2 2 2" xfId="61"/>
    <cellStyle name="60% - Accent2 2 2 2" xfId="221"/>
    <cellStyle name="60% - Accent2 2 3" xfId="222"/>
    <cellStyle name="60% - Accent2 3" xfId="223"/>
    <cellStyle name="60% - Accent3" xfId="62"/>
    <cellStyle name="60% - Accent3 2" xfId="63"/>
    <cellStyle name="60% - Accent3 2 2" xfId="64"/>
    <cellStyle name="60% - Accent3 2 2 2" xfId="224"/>
    <cellStyle name="60% - Accent3 2 3" xfId="225"/>
    <cellStyle name="60% - Accent3 3" xfId="226"/>
    <cellStyle name="60% - Accent4" xfId="65"/>
    <cellStyle name="60% - Accent4 2" xfId="66"/>
    <cellStyle name="60% - Accent4 2 2" xfId="67"/>
    <cellStyle name="60% - Accent4 2 2 2" xfId="227"/>
    <cellStyle name="60% - Accent4 2 3" xfId="228"/>
    <cellStyle name="60% - Accent4 3" xfId="229"/>
    <cellStyle name="60% - Accent5" xfId="68"/>
    <cellStyle name="60% - Accent5 2" xfId="69"/>
    <cellStyle name="60% - Accent5 2 2" xfId="70"/>
    <cellStyle name="60% - Accent5 2 2 2" xfId="230"/>
    <cellStyle name="60% - Accent5 2 3" xfId="231"/>
    <cellStyle name="60% - Accent5 3" xfId="232"/>
    <cellStyle name="60% - Accent6" xfId="71"/>
    <cellStyle name="60% - Accent6 2" xfId="72"/>
    <cellStyle name="60% - Accent6 2 2" xfId="73"/>
    <cellStyle name="60% - Accent6 2 2 2" xfId="233"/>
    <cellStyle name="60% - Accent6 2 3" xfId="234"/>
    <cellStyle name="60% - Accent6 3" xfId="235"/>
    <cellStyle name="Accent1 2" xfId="74"/>
    <cellStyle name="Accent1 2 2" xfId="75"/>
    <cellStyle name="Accent1 2 2 2" xfId="236"/>
    <cellStyle name="Accent1 2 3" xfId="237"/>
    <cellStyle name="Accent1 3" xfId="238"/>
    <cellStyle name="Accent2 2" xfId="76"/>
    <cellStyle name="Accent2 2 2" xfId="77"/>
    <cellStyle name="Accent2 2 2 2" xfId="239"/>
    <cellStyle name="Accent2 2 3" xfId="240"/>
    <cellStyle name="Accent2 3" xfId="241"/>
    <cellStyle name="Accent3 2" xfId="78"/>
    <cellStyle name="Accent3 2 2" xfId="79"/>
    <cellStyle name="Accent3 2 2 2" xfId="242"/>
    <cellStyle name="Accent3 2 3" xfId="243"/>
    <cellStyle name="Accent3 3" xfId="244"/>
    <cellStyle name="Accent4 2" xfId="80"/>
    <cellStyle name="Accent4 2 2" xfId="81"/>
    <cellStyle name="Accent4 2 2 2" xfId="245"/>
    <cellStyle name="Accent4 2 3" xfId="246"/>
    <cellStyle name="Accent4 3" xfId="247"/>
    <cellStyle name="Accent5 2" xfId="82"/>
    <cellStyle name="Accent5 2 2" xfId="83"/>
    <cellStyle name="Accent5 2 2 2" xfId="248"/>
    <cellStyle name="Accent5 2 3" xfId="249"/>
    <cellStyle name="Accent5 3" xfId="250"/>
    <cellStyle name="Accent6 2" xfId="84"/>
    <cellStyle name="Accent6 2 2" xfId="85"/>
    <cellStyle name="Accent6 2 2 2" xfId="251"/>
    <cellStyle name="Accent6 2 3" xfId="252"/>
    <cellStyle name="Accent6 3" xfId="253"/>
    <cellStyle name="Açıklama Metni 2" xfId="86"/>
    <cellStyle name="Ana Başlık 2" xfId="87"/>
    <cellStyle name="Bad 2" xfId="88"/>
    <cellStyle name="Bad 2 2" xfId="89"/>
    <cellStyle name="Bad 2 2 2" xfId="254"/>
    <cellStyle name="Bad 2 3" xfId="255"/>
    <cellStyle name="Bad 3" xfId="256"/>
    <cellStyle name="Bağlı Hücre 2" xfId="90"/>
    <cellStyle name="Başlık 1 2" xfId="91"/>
    <cellStyle name="Başlık 2 2" xfId="92"/>
    <cellStyle name="Başlık 3 2" xfId="93"/>
    <cellStyle name="Başlık 4 2" xfId="94"/>
    <cellStyle name="Calculation 2" xfId="95"/>
    <cellStyle name="Calculation 2 2" xfId="96"/>
    <cellStyle name="Calculation 2 2 2" xfId="257"/>
    <cellStyle name="Calculation 2 3" xfId="258"/>
    <cellStyle name="Calculation 3" xfId="259"/>
    <cellStyle name="Check Cell 2" xfId="97"/>
    <cellStyle name="Check Cell 2 2" xfId="98"/>
    <cellStyle name="Check Cell 2 2 2" xfId="260"/>
    <cellStyle name="Check Cell 2 3" xfId="261"/>
    <cellStyle name="Check Cell 3" xfId="262"/>
    <cellStyle name="Comma 2" xfId="99"/>
    <cellStyle name="Comma 2 2" xfId="100"/>
    <cellStyle name="Comma 2 2 2" xfId="349"/>
    <cellStyle name="Comma 2 3" xfId="263"/>
    <cellStyle name="Çıkış 2" xfId="101"/>
    <cellStyle name="Explanatory Text" xfId="102"/>
    <cellStyle name="Explanatory Text 2" xfId="103"/>
    <cellStyle name="Explanatory Text 2 2" xfId="104"/>
    <cellStyle name="Explanatory Text 2 2 2" xfId="264"/>
    <cellStyle name="Explanatory Text 2 3" xfId="265"/>
    <cellStyle name="Explanatory Text 3" xfId="266"/>
    <cellStyle name="Giriş 2" xfId="105"/>
    <cellStyle name="Good 2" xfId="106"/>
    <cellStyle name="Good 2 2" xfId="107"/>
    <cellStyle name="Good 2 2 2" xfId="267"/>
    <cellStyle name="Good 2 3" xfId="268"/>
    <cellStyle name="Good 3" xfId="269"/>
    <cellStyle name="Heading 1" xfId="108"/>
    <cellStyle name="Heading 1 2" xfId="109"/>
    <cellStyle name="Heading 2" xfId="110"/>
    <cellStyle name="Heading 2 2" xfId="111"/>
    <cellStyle name="Heading 3" xfId="112"/>
    <cellStyle name="Heading 3 2" xfId="113"/>
    <cellStyle name="Heading 4" xfId="114"/>
    <cellStyle name="Heading 4 2" xfId="115"/>
    <cellStyle name="Hesaplama 2" xfId="270"/>
    <cellStyle name="Input" xfId="116"/>
    <cellStyle name="Input 2" xfId="117"/>
    <cellStyle name="Input 2 2" xfId="118"/>
    <cellStyle name="Input 2 2 2" xfId="271"/>
    <cellStyle name="Input 2 3" xfId="272"/>
    <cellStyle name="Input 3" xfId="273"/>
    <cellStyle name="İşaretli Hücre 2" xfId="274"/>
    <cellStyle name="İyi 2" xfId="275"/>
    <cellStyle name="Kötü 2" xfId="276"/>
    <cellStyle name="Linked Cell" xfId="119"/>
    <cellStyle name="Linked Cell 2" xfId="120"/>
    <cellStyle name="Linked Cell 2 2" xfId="121"/>
    <cellStyle name="Linked Cell 2 2 2" xfId="277"/>
    <cellStyle name="Linked Cell 2 3" xfId="278"/>
    <cellStyle name="Linked Cell 3" xfId="279"/>
    <cellStyle name="Neutral 2" xfId="122"/>
    <cellStyle name="Neutral 2 2" xfId="123"/>
    <cellStyle name="Neutral 2 2 2" xfId="280"/>
    <cellStyle name="Neutral 2 3" xfId="281"/>
    <cellStyle name="Neutral 3" xfId="282"/>
    <cellStyle name="Normal" xfId="0" builtinId="0"/>
    <cellStyle name="Normal 2" xfId="335"/>
    <cellStyle name="Normal 2 2" xfId="124"/>
    <cellStyle name="Normal 2 2 2" xfId="283"/>
    <cellStyle name="Normal 2 3" xfId="125"/>
    <cellStyle name="Normal 2 3 2" xfId="126"/>
    <cellStyle name="Normal 2 3 2 2" xfId="284"/>
    <cellStyle name="Normal 2 3 3" xfId="285"/>
    <cellStyle name="Normal 2 4" xfId="372"/>
    <cellStyle name="Normal 3" xfId="127"/>
    <cellStyle name="Normal 3 2" xfId="286"/>
    <cellStyle name="Normal 4" xfId="128"/>
    <cellStyle name="Normal 4 2" xfId="129"/>
    <cellStyle name="Normal 4 2 2" xfId="130"/>
    <cellStyle name="Normal 4 2 2 2" xfId="287"/>
    <cellStyle name="Normal 4 2 3" xfId="288"/>
    <cellStyle name="Normal 4 3" xfId="289"/>
    <cellStyle name="Normal 4 4" xfId="290"/>
    <cellStyle name="Normal 4 4 2" xfId="369"/>
    <cellStyle name="Normal 4 5" xfId="350"/>
    <cellStyle name="Normal 5" xfId="291"/>
    <cellStyle name="Normal 5 2" xfId="292"/>
    <cellStyle name="Normal 5 3" xfId="293"/>
    <cellStyle name="Normal_MAYIS_2009_İHRACAT_RAKAMLARI" xfId="1"/>
    <cellStyle name="Not 2" xfId="131"/>
    <cellStyle name="Not 2 2" xfId="351"/>
    <cellStyle name="Not 3" xfId="294"/>
    <cellStyle name="Note 2" xfId="132"/>
    <cellStyle name="Note 2 2" xfId="133"/>
    <cellStyle name="Note 2 2 2" xfId="134"/>
    <cellStyle name="Note 2 2 2 2" xfId="135"/>
    <cellStyle name="Note 2 2 2 2 2" xfId="295"/>
    <cellStyle name="Note 2 2 2 3" xfId="296"/>
    <cellStyle name="Note 2 2 3" xfId="136"/>
    <cellStyle name="Note 2 2 3 2" xfId="137"/>
    <cellStyle name="Note 2 2 3 2 2" xfId="138"/>
    <cellStyle name="Note 2 2 3 2 2 2" xfId="297"/>
    <cellStyle name="Note 2 2 3 2 3" xfId="298"/>
    <cellStyle name="Note 2 2 3 3" xfId="139"/>
    <cellStyle name="Note 2 2 3 3 2" xfId="140"/>
    <cellStyle name="Note 2 2 3 3 2 2" xfId="299"/>
    <cellStyle name="Note 2 2 3 3 3" xfId="300"/>
    <cellStyle name="Note 2 2 3 4" xfId="301"/>
    <cellStyle name="Note 2 2 4" xfId="141"/>
    <cellStyle name="Note 2 2 4 2" xfId="142"/>
    <cellStyle name="Note 2 2 4 2 2" xfId="302"/>
    <cellStyle name="Note 2 2 4 3" xfId="303"/>
    <cellStyle name="Note 2 2 5" xfId="304"/>
    <cellStyle name="Note 2 2 6" xfId="305"/>
    <cellStyle name="Note 2 2 6 2" xfId="370"/>
    <cellStyle name="Note 2 2 7" xfId="353"/>
    <cellStyle name="Note 2 3" xfId="143"/>
    <cellStyle name="Note 2 3 2" xfId="144"/>
    <cellStyle name="Note 2 3 2 2" xfId="145"/>
    <cellStyle name="Note 2 3 2 2 2" xfId="306"/>
    <cellStyle name="Note 2 3 2 3" xfId="307"/>
    <cellStyle name="Note 2 3 3" xfId="146"/>
    <cellStyle name="Note 2 3 3 2" xfId="147"/>
    <cellStyle name="Note 2 3 3 2 2" xfId="308"/>
    <cellStyle name="Note 2 3 3 3" xfId="309"/>
    <cellStyle name="Note 2 3 4" xfId="310"/>
    <cellStyle name="Note 2 4" xfId="148"/>
    <cellStyle name="Note 2 4 2" xfId="149"/>
    <cellStyle name="Note 2 4 2 2" xfId="311"/>
    <cellStyle name="Note 2 4 3" xfId="312"/>
    <cellStyle name="Note 2 5" xfId="313"/>
    <cellStyle name="Note 2 5 2" xfId="371"/>
    <cellStyle name="Note 2 6" xfId="352"/>
    <cellStyle name="Note 3" xfId="150"/>
    <cellStyle name="Note 3 2" xfId="314"/>
    <cellStyle name="Nötr 2" xfId="315"/>
    <cellStyle name="Output" xfId="151"/>
    <cellStyle name="Output 2" xfId="152"/>
    <cellStyle name="Output 2 2" xfId="153"/>
    <cellStyle name="Output 2 2 2" xfId="316"/>
    <cellStyle name="Output 2 3" xfId="317"/>
    <cellStyle name="Output 3" xfId="318"/>
    <cellStyle name="Percent 2" xfId="154"/>
    <cellStyle name="Percent 2 2" xfId="155"/>
    <cellStyle name="Percent 2 2 2" xfId="319"/>
    <cellStyle name="Percent 2 3" xfId="320"/>
    <cellStyle name="Percent 3" xfId="156"/>
    <cellStyle name="Percent 3 2" xfId="321"/>
    <cellStyle name="Title" xfId="157"/>
    <cellStyle name="Title 2" xfId="158"/>
    <cellStyle name="Toplam 2" xfId="159"/>
    <cellStyle name="Total" xfId="160"/>
    <cellStyle name="Total 2" xfId="161"/>
    <cellStyle name="Total 2 2" xfId="162"/>
    <cellStyle name="Total 2 2 2" xfId="322"/>
    <cellStyle name="Total 2 3" xfId="323"/>
    <cellStyle name="Total 3" xfId="324"/>
    <cellStyle name="Uyarı Metni 2" xfId="163"/>
    <cellStyle name="Virgül 2" xfId="164"/>
    <cellStyle name="Virgül 2 2" xfId="354"/>
    <cellStyle name="Virgül 3" xfId="325"/>
    <cellStyle name="Virgül 4" xfId="336"/>
    <cellStyle name="Vurgu1 2" xfId="326"/>
    <cellStyle name="Vurgu2 2" xfId="327"/>
    <cellStyle name="Vurgu3 2" xfId="328"/>
    <cellStyle name="Vurgu4 2" xfId="329"/>
    <cellStyle name="Vurgu5 2" xfId="330"/>
    <cellStyle name="Vurgu6 2" xfId="331"/>
    <cellStyle name="Warning Text" xfId="165"/>
    <cellStyle name="Warning Text 2" xfId="166"/>
    <cellStyle name="Warning Text 2 2" xfId="167"/>
    <cellStyle name="Warning Text 2 2 2" xfId="332"/>
    <cellStyle name="Warning Text 2 3" xfId="333"/>
    <cellStyle name="Warning Text 3" xfId="334"/>
    <cellStyle name="Yüzde 2" xfId="168"/>
    <cellStyle name="Yüzde 2 2" xfId="355"/>
    <cellStyle name="Yüzde 3" xfId="169"/>
    <cellStyle name="Yüzde 3 2" xfId="356"/>
  </cellStyles>
  <dxfs count="12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</xdr:colOff>
      <xdr:row>0</xdr:row>
      <xdr:rowOff>0</xdr:rowOff>
    </xdr:from>
    <xdr:to>
      <xdr:col>0</xdr:col>
      <xdr:colOff>2553289</xdr:colOff>
      <xdr:row>4</xdr:row>
      <xdr:rowOff>20758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" y="0"/>
          <a:ext cx="2539682" cy="8507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60" zoomScaleNormal="6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F46" sqref="F46"/>
    </sheetView>
  </sheetViews>
  <sheetFormatPr defaultColWidth="9.140625" defaultRowHeight="12.75" x14ac:dyDescent="0.2"/>
  <cols>
    <col min="1" max="1" width="74.42578125" style="1" customWidth="1"/>
    <col min="2" max="2" width="17.85546875" style="1" customWidth="1"/>
    <col min="3" max="3" width="17" style="1" bestFit="1" customWidth="1"/>
    <col min="4" max="4" width="10.5703125" style="1" bestFit="1" customWidth="1"/>
    <col min="5" max="5" width="13.5703125" style="1" bestFit="1" customWidth="1"/>
    <col min="6" max="7" width="18.85546875" style="1" bestFit="1" customWidth="1"/>
    <col min="8" max="8" width="10.28515625" style="1" bestFit="1" customWidth="1"/>
    <col min="9" max="9" width="13.5703125" style="1" bestFit="1" customWidth="1"/>
    <col min="10" max="11" width="18.7109375" style="1" bestFit="1" customWidth="1"/>
    <col min="12" max="12" width="9.42578125" style="1" bestFit="1" customWidth="1"/>
    <col min="13" max="13" width="12.140625" style="1" customWidth="1"/>
    <col min="14" max="16384" width="9.140625" style="1"/>
  </cols>
  <sheetData>
    <row r="1" spans="1:13" ht="26.25" x14ac:dyDescent="0.4">
      <c r="B1" s="24" t="s">
        <v>50</v>
      </c>
      <c r="C1" s="24"/>
      <c r="D1" s="24"/>
      <c r="E1" s="24"/>
      <c r="F1" s="24"/>
      <c r="G1" s="24"/>
      <c r="H1" s="24"/>
      <c r="I1" s="24"/>
      <c r="J1" s="24"/>
      <c r="K1" s="16"/>
      <c r="L1" s="16"/>
      <c r="M1" s="16"/>
    </row>
    <row r="2" spans="1:13" x14ac:dyDescent="0.2">
      <c r="D2" s="2"/>
    </row>
    <row r="3" spans="1:13" x14ac:dyDescent="0.2">
      <c r="D3" s="2"/>
    </row>
    <row r="4" spans="1:13" x14ac:dyDescent="0.2">
      <c r="B4" s="2"/>
      <c r="C4" s="2"/>
      <c r="D4" s="2"/>
      <c r="E4" s="2"/>
      <c r="F4" s="2"/>
      <c r="G4" s="2"/>
      <c r="H4" s="2"/>
      <c r="I4" s="2"/>
    </row>
    <row r="5" spans="1:13" ht="26.25" x14ac:dyDescent="0.2">
      <c r="A5" s="21" t="s">
        <v>39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3"/>
    </row>
    <row r="6" spans="1:13" ht="18" x14ac:dyDescent="0.2">
      <c r="A6" s="3"/>
      <c r="B6" s="20" t="s">
        <v>51</v>
      </c>
      <c r="C6" s="20"/>
      <c r="D6" s="20"/>
      <c r="E6" s="20"/>
      <c r="F6" s="20" t="s">
        <v>52</v>
      </c>
      <c r="G6" s="20"/>
      <c r="H6" s="20"/>
      <c r="I6" s="20"/>
      <c r="J6" s="20" t="s">
        <v>40</v>
      </c>
      <c r="K6" s="20"/>
      <c r="L6" s="20"/>
      <c r="M6" s="20"/>
    </row>
    <row r="7" spans="1:13" ht="30" x14ac:dyDescent="0.25">
      <c r="A7" s="4" t="s">
        <v>27</v>
      </c>
      <c r="B7" s="5">
        <v>2021</v>
      </c>
      <c r="C7" s="6">
        <v>2022</v>
      </c>
      <c r="D7" s="7" t="s">
        <v>45</v>
      </c>
      <c r="E7" s="7" t="s">
        <v>48</v>
      </c>
      <c r="F7" s="5">
        <v>2021</v>
      </c>
      <c r="G7" s="6">
        <v>2022</v>
      </c>
      <c r="H7" s="7" t="s">
        <v>46</v>
      </c>
      <c r="I7" s="7" t="s">
        <v>49</v>
      </c>
      <c r="J7" s="5" t="s">
        <v>44</v>
      </c>
      <c r="K7" s="5" t="s">
        <v>47</v>
      </c>
      <c r="L7" s="7" t="s">
        <v>46</v>
      </c>
      <c r="M7" s="7" t="s">
        <v>48</v>
      </c>
    </row>
    <row r="8" spans="1:13" ht="16.5" x14ac:dyDescent="0.25">
      <c r="A8" s="13" t="s">
        <v>28</v>
      </c>
      <c r="B8" s="25">
        <f>B9+B18+B20</f>
        <v>2557510.3248600001</v>
      </c>
      <c r="C8" s="25">
        <f>C9+C18+C20</f>
        <v>2995123.5699800001</v>
      </c>
      <c r="D8" s="26">
        <f t="shared" ref="D8:D46" si="0">(C8-B8)/B8*100</f>
        <v>17.110908248003078</v>
      </c>
      <c r="E8" s="26">
        <f t="shared" ref="E8:E46" si="1">C8/C$46*100</f>
        <v>12.802635766930592</v>
      </c>
      <c r="F8" s="25">
        <f>F9+F18+F20</f>
        <v>13590408.556669999</v>
      </c>
      <c r="G8" s="25">
        <f>G9+G18+G20</f>
        <v>16462925.53334</v>
      </c>
      <c r="H8" s="26">
        <f t="shared" ref="H8:H46" si="2">(G8-F8)/F8*100</f>
        <v>21.13635483945923</v>
      </c>
      <c r="I8" s="26">
        <f t="shared" ref="I8:I46" si="3">G8/G$46*100</f>
        <v>13.079961985992883</v>
      </c>
      <c r="J8" s="25">
        <f>J9+J18+J20</f>
        <v>26669811.92616</v>
      </c>
      <c r="K8" s="25">
        <f>K9+K18+K20</f>
        <v>32581339.117850002</v>
      </c>
      <c r="L8" s="26">
        <f t="shared" ref="L8:L46" si="4">(K8-J8)/J8*100</f>
        <v>22.165612596208366</v>
      </c>
      <c r="M8" s="26">
        <f t="shared" ref="M8:M46" si="5">K8/K$46*100</f>
        <v>13.233537992639793</v>
      </c>
    </row>
    <row r="9" spans="1:13" ht="15.75" x14ac:dyDescent="0.25">
      <c r="A9" s="8" t="s">
        <v>29</v>
      </c>
      <c r="B9" s="25">
        <f>B10+B11+B12+B13+B14+B15+B16+B17</f>
        <v>1631068.5865700003</v>
      </c>
      <c r="C9" s="25">
        <f>C10+C11+C12+C13+C14+C15+C16+C17</f>
        <v>1823982.2508999999</v>
      </c>
      <c r="D9" s="26">
        <f t="shared" si="0"/>
        <v>11.827440361394045</v>
      </c>
      <c r="E9" s="26">
        <f t="shared" si="1"/>
        <v>7.7965999926256275</v>
      </c>
      <c r="F9" s="25">
        <f>F10+F11+F12+F13+F14+F15+F16+F17</f>
        <v>8848966.4453899991</v>
      </c>
      <c r="G9" s="25">
        <f>G10+G11+G12+G13+G14+G15+G16+G17</f>
        <v>10287330.66807</v>
      </c>
      <c r="H9" s="26">
        <f t="shared" si="2"/>
        <v>16.254601388271031</v>
      </c>
      <c r="I9" s="26">
        <f t="shared" si="3"/>
        <v>8.1733889765335803</v>
      </c>
      <c r="J9" s="25">
        <f>J10+J11+J12+J13+J14+J15+J16+J17</f>
        <v>17532439.431089997</v>
      </c>
      <c r="K9" s="25">
        <f>K10+K11+K12+K13+K14+K15+K16+K17</f>
        <v>20758145.884369999</v>
      </c>
      <c r="L9" s="26">
        <f t="shared" si="4"/>
        <v>18.398503334110529</v>
      </c>
      <c r="M9" s="26">
        <f t="shared" si="5"/>
        <v>8.4313204937322759</v>
      </c>
    </row>
    <row r="10" spans="1:13" ht="14.25" x14ac:dyDescent="0.2">
      <c r="A10" s="9" t="s">
        <v>5</v>
      </c>
      <c r="B10" s="27">
        <v>764393.56053000002</v>
      </c>
      <c r="C10" s="27">
        <v>998501.60837999999</v>
      </c>
      <c r="D10" s="28">
        <f t="shared" si="0"/>
        <v>30.626637891569729</v>
      </c>
      <c r="E10" s="28">
        <f t="shared" si="1"/>
        <v>4.2680884798582364</v>
      </c>
      <c r="F10" s="27">
        <v>4142412.29263</v>
      </c>
      <c r="G10" s="27">
        <v>5446213.8207200002</v>
      </c>
      <c r="H10" s="28">
        <f t="shared" si="2"/>
        <v>31.474451019993037</v>
      </c>
      <c r="I10" s="28">
        <f t="shared" si="3"/>
        <v>4.3270723419323058</v>
      </c>
      <c r="J10" s="27">
        <v>7962601.8874599999</v>
      </c>
      <c r="K10" s="27">
        <v>10451110.08138</v>
      </c>
      <c r="L10" s="28">
        <f t="shared" si="4"/>
        <v>31.252450255475633</v>
      </c>
      <c r="M10" s="28">
        <f t="shared" si="5"/>
        <v>4.244919517486351</v>
      </c>
    </row>
    <row r="11" spans="1:13" ht="14.25" x14ac:dyDescent="0.2">
      <c r="A11" s="9" t="s">
        <v>4</v>
      </c>
      <c r="B11" s="27">
        <v>295140.73609999998</v>
      </c>
      <c r="C11" s="27">
        <v>295841.98284000001</v>
      </c>
      <c r="D11" s="28">
        <f t="shared" si="0"/>
        <v>0.23759740836399962</v>
      </c>
      <c r="E11" s="28">
        <f t="shared" si="1"/>
        <v>1.2645745867815206</v>
      </c>
      <c r="F11" s="27">
        <v>1471497.30161</v>
      </c>
      <c r="G11" s="27">
        <v>1459677.20771</v>
      </c>
      <c r="H11" s="28">
        <f t="shared" si="2"/>
        <v>-0.80326983182825651</v>
      </c>
      <c r="I11" s="28">
        <f t="shared" si="3"/>
        <v>1.1597284061087256</v>
      </c>
      <c r="J11" s="27">
        <v>3023406.6875800001</v>
      </c>
      <c r="K11" s="27">
        <v>3068582.6543200002</v>
      </c>
      <c r="L11" s="28">
        <f t="shared" si="4"/>
        <v>1.4942074093300322</v>
      </c>
      <c r="M11" s="28">
        <f t="shared" si="5"/>
        <v>1.2463639076532489</v>
      </c>
    </row>
    <row r="12" spans="1:13" ht="14.25" x14ac:dyDescent="0.2">
      <c r="A12" s="9" t="s">
        <v>2</v>
      </c>
      <c r="B12" s="27">
        <v>193334.14882999999</v>
      </c>
      <c r="C12" s="27">
        <v>182565.49163999999</v>
      </c>
      <c r="D12" s="28">
        <f t="shared" si="0"/>
        <v>-5.5699716036554676</v>
      </c>
      <c r="E12" s="28">
        <f t="shared" si="1"/>
        <v>0.78037497901735642</v>
      </c>
      <c r="F12" s="27">
        <v>934836.40266999998</v>
      </c>
      <c r="G12" s="27">
        <v>1153100.6323200001</v>
      </c>
      <c r="H12" s="28">
        <f t="shared" si="2"/>
        <v>23.347853060344296</v>
      </c>
      <c r="I12" s="28">
        <f t="shared" si="3"/>
        <v>0.91615019494715633</v>
      </c>
      <c r="J12" s="27">
        <v>1838822.34632</v>
      </c>
      <c r="K12" s="27">
        <v>2245132.5551800001</v>
      </c>
      <c r="L12" s="28">
        <f t="shared" si="4"/>
        <v>22.096218793139041</v>
      </c>
      <c r="M12" s="28">
        <f t="shared" si="5"/>
        <v>0.91190380051658171</v>
      </c>
    </row>
    <row r="13" spans="1:13" ht="14.25" x14ac:dyDescent="0.2">
      <c r="A13" s="9" t="s">
        <v>3</v>
      </c>
      <c r="B13" s="27">
        <v>110501.72897</v>
      </c>
      <c r="C13" s="27">
        <v>119565.85369</v>
      </c>
      <c r="D13" s="28">
        <f t="shared" si="0"/>
        <v>8.2026994550110768</v>
      </c>
      <c r="E13" s="28">
        <f t="shared" si="1"/>
        <v>0.51108344587111842</v>
      </c>
      <c r="F13" s="27">
        <v>683566.95036999998</v>
      </c>
      <c r="G13" s="27">
        <v>755879.72</v>
      </c>
      <c r="H13" s="28">
        <f t="shared" si="2"/>
        <v>10.578739886540545</v>
      </c>
      <c r="I13" s="28">
        <f t="shared" si="3"/>
        <v>0.60055413502056298</v>
      </c>
      <c r="J13" s="27">
        <v>1477968.4539000001</v>
      </c>
      <c r="K13" s="27">
        <v>1641459.3304399999</v>
      </c>
      <c r="L13" s="28">
        <f t="shared" si="4"/>
        <v>11.061865096551086</v>
      </c>
      <c r="M13" s="28">
        <f t="shared" si="5"/>
        <v>0.66671030107691409</v>
      </c>
    </row>
    <row r="14" spans="1:13" ht="14.25" x14ac:dyDescent="0.2">
      <c r="A14" s="9" t="s">
        <v>0</v>
      </c>
      <c r="B14" s="27">
        <v>147977.08721999999</v>
      </c>
      <c r="C14" s="27">
        <v>112399.39883999999</v>
      </c>
      <c r="D14" s="28">
        <f t="shared" si="0"/>
        <v>-24.042700831856525</v>
      </c>
      <c r="E14" s="28">
        <f t="shared" si="1"/>
        <v>0.48045048230851123</v>
      </c>
      <c r="F14" s="27">
        <v>1036119.1185</v>
      </c>
      <c r="G14" s="27">
        <v>835097.37115000002</v>
      </c>
      <c r="H14" s="28">
        <f t="shared" si="2"/>
        <v>-19.401412806765034</v>
      </c>
      <c r="I14" s="28">
        <f t="shared" si="3"/>
        <v>0.66349336557003324</v>
      </c>
      <c r="J14" s="27">
        <v>1984575.7002300001</v>
      </c>
      <c r="K14" s="27">
        <v>2055116.87467</v>
      </c>
      <c r="L14" s="28">
        <f t="shared" si="4"/>
        <v>3.5544713377184194</v>
      </c>
      <c r="M14" s="28">
        <f t="shared" si="5"/>
        <v>0.8347252745471333</v>
      </c>
    </row>
    <row r="15" spans="1:13" ht="14.25" x14ac:dyDescent="0.2">
      <c r="A15" s="9" t="s">
        <v>1</v>
      </c>
      <c r="B15" s="27">
        <v>23364.857059999998</v>
      </c>
      <c r="C15" s="27">
        <v>26476.90682</v>
      </c>
      <c r="D15" s="28">
        <f t="shared" si="0"/>
        <v>13.319361432464087</v>
      </c>
      <c r="E15" s="28">
        <f t="shared" si="1"/>
        <v>0.11317536199472533</v>
      </c>
      <c r="F15" s="27">
        <v>136413.04229000001</v>
      </c>
      <c r="G15" s="27">
        <v>193055.88584999999</v>
      </c>
      <c r="H15" s="28">
        <f t="shared" si="2"/>
        <v>41.523041059067616</v>
      </c>
      <c r="I15" s="28">
        <f t="shared" si="3"/>
        <v>0.15338486728718598</v>
      </c>
      <c r="J15" s="27">
        <v>266754.30764999997</v>
      </c>
      <c r="K15" s="27">
        <v>366077.57705000002</v>
      </c>
      <c r="L15" s="28">
        <f t="shared" si="4"/>
        <v>37.233988937235466</v>
      </c>
      <c r="M15" s="28">
        <f t="shared" si="5"/>
        <v>0.14868945400376712</v>
      </c>
    </row>
    <row r="16" spans="1:13" ht="14.25" x14ac:dyDescent="0.2">
      <c r="A16" s="9" t="s">
        <v>6</v>
      </c>
      <c r="B16" s="27">
        <v>85394.880229999995</v>
      </c>
      <c r="C16" s="27">
        <v>79548.034440000003</v>
      </c>
      <c r="D16" s="28">
        <f t="shared" si="0"/>
        <v>-6.8468341125981729</v>
      </c>
      <c r="E16" s="28">
        <f t="shared" si="1"/>
        <v>0.34002754381094574</v>
      </c>
      <c r="F16" s="27">
        <v>357497.42443000001</v>
      </c>
      <c r="G16" s="27">
        <v>359555.44071</v>
      </c>
      <c r="H16" s="28">
        <f t="shared" si="2"/>
        <v>0.57567303688448046</v>
      </c>
      <c r="I16" s="28">
        <f t="shared" si="3"/>
        <v>0.28567045916714284</v>
      </c>
      <c r="J16" s="27">
        <v>841585.07007999998</v>
      </c>
      <c r="K16" s="27">
        <v>784937.69157000002</v>
      </c>
      <c r="L16" s="28">
        <f t="shared" si="4"/>
        <v>-6.7310341549446848</v>
      </c>
      <c r="M16" s="28">
        <f t="shared" si="5"/>
        <v>0.31881755153383728</v>
      </c>
    </row>
    <row r="17" spans="1:13" ht="14.25" x14ac:dyDescent="0.2">
      <c r="A17" s="9" t="s">
        <v>7</v>
      </c>
      <c r="B17" s="27">
        <v>10961.58763</v>
      </c>
      <c r="C17" s="27">
        <v>9082.9742499999993</v>
      </c>
      <c r="D17" s="28">
        <f t="shared" si="0"/>
        <v>-17.138150452390271</v>
      </c>
      <c r="E17" s="28">
        <f t="shared" si="1"/>
        <v>3.8825112983213603E-2</v>
      </c>
      <c r="F17" s="27">
        <v>86623.912890000007</v>
      </c>
      <c r="G17" s="27">
        <v>84750.589609999995</v>
      </c>
      <c r="H17" s="28">
        <f t="shared" si="2"/>
        <v>-2.1625936967068946</v>
      </c>
      <c r="I17" s="28">
        <f t="shared" si="3"/>
        <v>6.7335206500468439E-2</v>
      </c>
      <c r="J17" s="27">
        <v>136724.97787</v>
      </c>
      <c r="K17" s="27">
        <v>145729.11976</v>
      </c>
      <c r="L17" s="28">
        <f t="shared" si="4"/>
        <v>6.5855866501300593</v>
      </c>
      <c r="M17" s="28">
        <f t="shared" si="5"/>
        <v>5.9190686914441792E-2</v>
      </c>
    </row>
    <row r="18" spans="1:13" ht="15.75" x14ac:dyDescent="0.25">
      <c r="A18" s="8" t="s">
        <v>30</v>
      </c>
      <c r="B18" s="25">
        <f>B19</f>
        <v>313347.25647999998</v>
      </c>
      <c r="C18" s="25">
        <f>C19</f>
        <v>369952.54084999999</v>
      </c>
      <c r="D18" s="26">
        <f t="shared" si="0"/>
        <v>18.064713572372685</v>
      </c>
      <c r="E18" s="26">
        <f t="shared" si="1"/>
        <v>1.5813596737795657</v>
      </c>
      <c r="F18" s="25">
        <f>F19</f>
        <v>1533187.7742000001</v>
      </c>
      <c r="G18" s="25">
        <f>G19</f>
        <v>2052904.1005299999</v>
      </c>
      <c r="H18" s="26">
        <f t="shared" si="2"/>
        <v>33.897760931545513</v>
      </c>
      <c r="I18" s="26">
        <f t="shared" si="3"/>
        <v>1.6310532135641382</v>
      </c>
      <c r="J18" s="25">
        <f>J19</f>
        <v>2855337.1249600002</v>
      </c>
      <c r="K18" s="25">
        <f>K19</f>
        <v>3917980.4057300002</v>
      </c>
      <c r="L18" s="26">
        <f t="shared" si="4"/>
        <v>37.216035594567018</v>
      </c>
      <c r="M18" s="26">
        <f t="shared" si="5"/>
        <v>1.5913631531872914</v>
      </c>
    </row>
    <row r="19" spans="1:13" ht="14.25" x14ac:dyDescent="0.2">
      <c r="A19" s="9" t="s">
        <v>8</v>
      </c>
      <c r="B19" s="27">
        <v>313347.25647999998</v>
      </c>
      <c r="C19" s="27">
        <v>369952.54084999999</v>
      </c>
      <c r="D19" s="28">
        <f t="shared" si="0"/>
        <v>18.064713572372685</v>
      </c>
      <c r="E19" s="28">
        <f t="shared" si="1"/>
        <v>1.5813596737795657</v>
      </c>
      <c r="F19" s="27">
        <v>1533187.7742000001</v>
      </c>
      <c r="G19" s="27">
        <v>2052904.1005299999</v>
      </c>
      <c r="H19" s="28">
        <f t="shared" si="2"/>
        <v>33.897760931545513</v>
      </c>
      <c r="I19" s="28">
        <f t="shared" si="3"/>
        <v>1.6310532135641382</v>
      </c>
      <c r="J19" s="27">
        <v>2855337.1249600002</v>
      </c>
      <c r="K19" s="27">
        <v>3917980.4057300002</v>
      </c>
      <c r="L19" s="28">
        <f t="shared" si="4"/>
        <v>37.216035594567018</v>
      </c>
      <c r="M19" s="28">
        <f t="shared" si="5"/>
        <v>1.5913631531872914</v>
      </c>
    </row>
    <row r="20" spans="1:13" ht="15.75" x14ac:dyDescent="0.25">
      <c r="A20" s="8" t="s">
        <v>31</v>
      </c>
      <c r="B20" s="25">
        <f>B21</f>
        <v>613094.48181000003</v>
      </c>
      <c r="C20" s="25">
        <f>C21</f>
        <v>801188.77823000005</v>
      </c>
      <c r="D20" s="26">
        <f t="shared" si="0"/>
        <v>30.679495901626964</v>
      </c>
      <c r="E20" s="26">
        <f t="shared" si="1"/>
        <v>3.4246761005253998</v>
      </c>
      <c r="F20" s="25">
        <f>F21</f>
        <v>3208254.33708</v>
      </c>
      <c r="G20" s="25">
        <f>G21</f>
        <v>4122690.76474</v>
      </c>
      <c r="H20" s="26">
        <f t="shared" si="2"/>
        <v>28.502616425737511</v>
      </c>
      <c r="I20" s="26">
        <f t="shared" si="3"/>
        <v>3.2755197958951645</v>
      </c>
      <c r="J20" s="25">
        <f>J21</f>
        <v>6282035.3701099996</v>
      </c>
      <c r="K20" s="25">
        <f>K21</f>
        <v>7905212.8277500002</v>
      </c>
      <c r="L20" s="26">
        <f t="shared" si="4"/>
        <v>25.83840048661774</v>
      </c>
      <c r="M20" s="26">
        <f t="shared" si="5"/>
        <v>3.2108543457202265</v>
      </c>
    </row>
    <row r="21" spans="1:13" ht="14.25" x14ac:dyDescent="0.2">
      <c r="A21" s="9" t="s">
        <v>9</v>
      </c>
      <c r="B21" s="27">
        <v>613094.48181000003</v>
      </c>
      <c r="C21" s="27">
        <v>801188.77823000005</v>
      </c>
      <c r="D21" s="28">
        <f t="shared" si="0"/>
        <v>30.679495901626964</v>
      </c>
      <c r="E21" s="28">
        <f t="shared" si="1"/>
        <v>3.4246761005253998</v>
      </c>
      <c r="F21" s="27">
        <v>3208254.33708</v>
      </c>
      <c r="G21" s="27">
        <v>4122690.76474</v>
      </c>
      <c r="H21" s="28">
        <f t="shared" si="2"/>
        <v>28.502616425737511</v>
      </c>
      <c r="I21" s="28">
        <f t="shared" si="3"/>
        <v>3.2755197958951645</v>
      </c>
      <c r="J21" s="27">
        <v>6282035.3701099996</v>
      </c>
      <c r="K21" s="27">
        <v>7905212.8277500002</v>
      </c>
      <c r="L21" s="28">
        <f t="shared" si="4"/>
        <v>25.83840048661774</v>
      </c>
      <c r="M21" s="28">
        <f t="shared" si="5"/>
        <v>3.2108543457202265</v>
      </c>
    </row>
    <row r="22" spans="1:13" ht="16.5" x14ac:dyDescent="0.25">
      <c r="A22" s="13" t="s">
        <v>32</v>
      </c>
      <c r="B22" s="25">
        <f>B23+B27+B29</f>
        <v>15239478.355129998</v>
      </c>
      <c r="C22" s="25">
        <f>C23+C27+C29</f>
        <v>17341690.276949998</v>
      </c>
      <c r="D22" s="26">
        <f t="shared" si="0"/>
        <v>13.794513649559018</v>
      </c>
      <c r="E22" s="26">
        <f t="shared" si="1"/>
        <v>74.126939677548947</v>
      </c>
      <c r="F22" s="25">
        <f>F23+F27+F29</f>
        <v>79112215.801729992</v>
      </c>
      <c r="G22" s="25">
        <f>G23+G27+G29</f>
        <v>94180057.016819999</v>
      </c>
      <c r="H22" s="26">
        <f t="shared" si="2"/>
        <v>19.046162545684265</v>
      </c>
      <c r="I22" s="26">
        <f t="shared" si="3"/>
        <v>74.827014379911716</v>
      </c>
      <c r="J22" s="25">
        <f>J23+J27+J29</f>
        <v>150906743.10918999</v>
      </c>
      <c r="K22" s="25">
        <f>K23+K27+K29</f>
        <v>185808613.24241999</v>
      </c>
      <c r="L22" s="26">
        <f t="shared" si="4"/>
        <v>23.128105089363981</v>
      </c>
      <c r="M22" s="26">
        <f t="shared" si="5"/>
        <v>75.469744623115972</v>
      </c>
    </row>
    <row r="23" spans="1:13" ht="15.75" x14ac:dyDescent="0.25">
      <c r="A23" s="8" t="s">
        <v>33</v>
      </c>
      <c r="B23" s="25">
        <f>B24+B25+B26</f>
        <v>1348458.3097999999</v>
      </c>
      <c r="C23" s="25">
        <f>C24+C25+C26</f>
        <v>1381770.8115300001</v>
      </c>
      <c r="D23" s="26">
        <f>(C23-B23)/B23*100</f>
        <v>2.4704139154988756</v>
      </c>
      <c r="E23" s="26">
        <f t="shared" si="1"/>
        <v>5.9063701380149789</v>
      </c>
      <c r="F23" s="25">
        <f>F24+F25+F26</f>
        <v>7271178.7911799997</v>
      </c>
      <c r="G23" s="25">
        <f>G24+G25+G26</f>
        <v>7725885.8594199996</v>
      </c>
      <c r="H23" s="26">
        <f t="shared" si="2"/>
        <v>6.253553671263913</v>
      </c>
      <c r="I23" s="26">
        <f t="shared" si="3"/>
        <v>6.138294991657637</v>
      </c>
      <c r="J23" s="25">
        <f>J24+J25+J26</f>
        <v>13680694.690929998</v>
      </c>
      <c r="K23" s="25">
        <f>K24+K25+K26</f>
        <v>15507591.461890001</v>
      </c>
      <c r="L23" s="26">
        <f t="shared" si="4"/>
        <v>13.353830432099297</v>
      </c>
      <c r="M23" s="26">
        <f t="shared" si="5"/>
        <v>6.2987067548990288</v>
      </c>
    </row>
    <row r="24" spans="1:13" ht="14.25" x14ac:dyDescent="0.2">
      <c r="A24" s="9" t="s">
        <v>10</v>
      </c>
      <c r="B24" s="27">
        <v>898568.53781000001</v>
      </c>
      <c r="C24" s="27">
        <v>983945.34441000002</v>
      </c>
      <c r="D24" s="28">
        <f t="shared" si="0"/>
        <v>9.5014239879888507</v>
      </c>
      <c r="E24" s="28">
        <f t="shared" si="1"/>
        <v>4.2058678263923595</v>
      </c>
      <c r="F24" s="27">
        <v>4862673.7427700004</v>
      </c>
      <c r="G24" s="27">
        <v>5391857.7395799998</v>
      </c>
      <c r="H24" s="28">
        <f t="shared" si="2"/>
        <v>10.882572527034318</v>
      </c>
      <c r="I24" s="28">
        <f t="shared" si="3"/>
        <v>4.2838858819329024</v>
      </c>
      <c r="J24" s="27">
        <v>9014522.2451699991</v>
      </c>
      <c r="K24" s="27">
        <v>10671321.99484</v>
      </c>
      <c r="L24" s="28">
        <f t="shared" si="4"/>
        <v>18.37922969858683</v>
      </c>
      <c r="M24" s="28">
        <f t="shared" si="5"/>
        <v>4.3343628246709915</v>
      </c>
    </row>
    <row r="25" spans="1:13" ht="14.25" x14ac:dyDescent="0.2">
      <c r="A25" s="9" t="s">
        <v>11</v>
      </c>
      <c r="B25" s="27">
        <v>152971.71781999999</v>
      </c>
      <c r="C25" s="27">
        <v>172312.24402000001</v>
      </c>
      <c r="D25" s="28">
        <f t="shared" si="0"/>
        <v>12.643203904369951</v>
      </c>
      <c r="E25" s="28">
        <f t="shared" si="1"/>
        <v>0.73654754030240399</v>
      </c>
      <c r="F25" s="27">
        <v>792450.82524999999</v>
      </c>
      <c r="G25" s="27">
        <v>978607.69114999997</v>
      </c>
      <c r="H25" s="28">
        <f t="shared" si="2"/>
        <v>23.491282987972379</v>
      </c>
      <c r="I25" s="28">
        <f t="shared" si="3"/>
        <v>0.7775137762434724</v>
      </c>
      <c r="J25" s="27">
        <v>1492948.2874199999</v>
      </c>
      <c r="K25" s="27">
        <v>1917780.7249100001</v>
      </c>
      <c r="L25" s="28">
        <f t="shared" si="4"/>
        <v>28.455937896158705</v>
      </c>
      <c r="M25" s="28">
        <f t="shared" si="5"/>
        <v>0.77894355394203629</v>
      </c>
    </row>
    <row r="26" spans="1:13" ht="14.25" x14ac:dyDescent="0.2">
      <c r="A26" s="9" t="s">
        <v>12</v>
      </c>
      <c r="B26" s="27">
        <v>296918.05417000002</v>
      </c>
      <c r="C26" s="27">
        <v>225513.2231</v>
      </c>
      <c r="D26" s="28">
        <f t="shared" si="0"/>
        <v>-24.048665976073412</v>
      </c>
      <c r="E26" s="28">
        <f t="shared" si="1"/>
        <v>0.96395477132021556</v>
      </c>
      <c r="F26" s="27">
        <v>1616054.2231600001</v>
      </c>
      <c r="G26" s="27">
        <v>1355420.42869</v>
      </c>
      <c r="H26" s="28">
        <f t="shared" si="2"/>
        <v>-16.127787714966765</v>
      </c>
      <c r="I26" s="28">
        <f t="shared" si="3"/>
        <v>1.076895333481263</v>
      </c>
      <c r="J26" s="27">
        <v>3173224.1583400001</v>
      </c>
      <c r="K26" s="27">
        <v>2918488.7421400002</v>
      </c>
      <c r="L26" s="28">
        <f t="shared" si="4"/>
        <v>-8.0276527433617826</v>
      </c>
      <c r="M26" s="28">
        <f t="shared" si="5"/>
        <v>1.1854003762860015</v>
      </c>
    </row>
    <row r="27" spans="1:13" ht="15.75" x14ac:dyDescent="0.25">
      <c r="A27" s="8" t="s">
        <v>34</v>
      </c>
      <c r="B27" s="25">
        <f>B28</f>
        <v>2369632.8985299999</v>
      </c>
      <c r="C27" s="25">
        <f>C28</f>
        <v>3190454.4399899999</v>
      </c>
      <c r="D27" s="26">
        <f t="shared" si="0"/>
        <v>34.63918575612265</v>
      </c>
      <c r="E27" s="26">
        <f t="shared" si="1"/>
        <v>13.637576270835208</v>
      </c>
      <c r="F27" s="25">
        <f>F28</f>
        <v>11977358.33877</v>
      </c>
      <c r="G27" s="25">
        <f>G28</f>
        <v>16748425.251739999</v>
      </c>
      <c r="H27" s="26">
        <f t="shared" si="2"/>
        <v>39.834050030267001</v>
      </c>
      <c r="I27" s="26">
        <f t="shared" si="3"/>
        <v>13.306794419640298</v>
      </c>
      <c r="J27" s="25">
        <f>J28</f>
        <v>21695794.778760001</v>
      </c>
      <c r="K27" s="25">
        <f>K28</f>
        <v>30107910.44974</v>
      </c>
      <c r="L27" s="26">
        <f t="shared" si="4"/>
        <v>38.773023789916138</v>
      </c>
      <c r="M27" s="26">
        <f t="shared" si="5"/>
        <v>12.228907331723052</v>
      </c>
    </row>
    <row r="28" spans="1:13" ht="14.25" x14ac:dyDescent="0.2">
      <c r="A28" s="9" t="s">
        <v>13</v>
      </c>
      <c r="B28" s="27">
        <v>2369632.8985299999</v>
      </c>
      <c r="C28" s="27">
        <v>3190454.4399899999</v>
      </c>
      <c r="D28" s="28">
        <f t="shared" si="0"/>
        <v>34.63918575612265</v>
      </c>
      <c r="E28" s="28">
        <f t="shared" si="1"/>
        <v>13.637576270835208</v>
      </c>
      <c r="F28" s="27">
        <v>11977358.33877</v>
      </c>
      <c r="G28" s="27">
        <v>16748425.251739999</v>
      </c>
      <c r="H28" s="28">
        <f t="shared" si="2"/>
        <v>39.834050030267001</v>
      </c>
      <c r="I28" s="28">
        <f t="shared" si="3"/>
        <v>13.306794419640298</v>
      </c>
      <c r="J28" s="27">
        <v>21695794.778760001</v>
      </c>
      <c r="K28" s="27">
        <v>30107910.44974</v>
      </c>
      <c r="L28" s="28">
        <f t="shared" si="4"/>
        <v>38.773023789916138</v>
      </c>
      <c r="M28" s="28">
        <f t="shared" si="5"/>
        <v>12.228907331723052</v>
      </c>
    </row>
    <row r="29" spans="1:13" ht="15.75" x14ac:dyDescent="0.25">
      <c r="A29" s="8" t="s">
        <v>35</v>
      </c>
      <c r="B29" s="25">
        <f>B30+B31+B32+B33+B34+B35+B36+B37+B38+B39+B40+B41</f>
        <v>11521387.146799998</v>
      </c>
      <c r="C29" s="25">
        <f>C30+C31+C32+C33+C34+C35+C36+C37+C38+C39+C40+C41</f>
        <v>12769465.025429998</v>
      </c>
      <c r="D29" s="26">
        <f t="shared" si="0"/>
        <v>10.832704974909605</v>
      </c>
      <c r="E29" s="26">
        <f t="shared" si="1"/>
        <v>54.582993268698765</v>
      </c>
      <c r="F29" s="25">
        <f>F30+F31+F32+F33+F34+F35+F36+F37+F38+F39+F40+F41</f>
        <v>59863678.67177999</v>
      </c>
      <c r="G29" s="25">
        <f>G30+G31+G32+G33+G34+G35+G36+G37+G38+G39+G40+G41</f>
        <v>69705745.905660003</v>
      </c>
      <c r="H29" s="26">
        <f t="shared" si="2"/>
        <v>16.440799249645192</v>
      </c>
      <c r="I29" s="26">
        <f t="shared" si="3"/>
        <v>55.381924968613781</v>
      </c>
      <c r="J29" s="25">
        <f>J30+J31+J32+J33+J34+J35+J36+J37+J38+J39+J40+J41</f>
        <v>115530253.63950001</v>
      </c>
      <c r="K29" s="25">
        <f>K30+K31+K32+K33+K34+K35+K36+K37+K38+K39+K40+K41</f>
        <v>140193111.33078998</v>
      </c>
      <c r="L29" s="26">
        <f t="shared" si="4"/>
        <v>21.347531849317868</v>
      </c>
      <c r="M29" s="26">
        <f t="shared" si="5"/>
        <v>56.942130536493899</v>
      </c>
    </row>
    <row r="30" spans="1:13" ht="14.25" x14ac:dyDescent="0.2">
      <c r="A30" s="19" t="s">
        <v>14</v>
      </c>
      <c r="B30" s="27">
        <v>1801836.3978299999</v>
      </c>
      <c r="C30" s="27">
        <v>1972274.0911999999</v>
      </c>
      <c r="D30" s="28">
        <f t="shared" si="0"/>
        <v>9.4591103595899551</v>
      </c>
      <c r="E30" s="28">
        <f t="shared" si="1"/>
        <v>8.4304724770858979</v>
      </c>
      <c r="F30" s="27">
        <v>9425069.9264199995</v>
      </c>
      <c r="G30" s="27">
        <v>10795596.768789999</v>
      </c>
      <c r="H30" s="28">
        <f t="shared" si="2"/>
        <v>14.541290972581441</v>
      </c>
      <c r="I30" s="28">
        <f t="shared" si="3"/>
        <v>8.5772115694696289</v>
      </c>
      <c r="J30" s="27">
        <v>19568014.880759999</v>
      </c>
      <c r="K30" s="27">
        <v>21612331.858010001</v>
      </c>
      <c r="L30" s="28">
        <f t="shared" si="4"/>
        <v>10.447237441852371</v>
      </c>
      <c r="M30" s="28">
        <f t="shared" si="5"/>
        <v>8.7782645678864277</v>
      </c>
    </row>
    <row r="31" spans="1:13" ht="14.25" x14ac:dyDescent="0.2">
      <c r="A31" s="9" t="s">
        <v>15</v>
      </c>
      <c r="B31" s="27">
        <v>2350260.9346400001</v>
      </c>
      <c r="C31" s="27">
        <v>2771004.0734299999</v>
      </c>
      <c r="D31" s="28">
        <f t="shared" si="0"/>
        <v>17.901975588699763</v>
      </c>
      <c r="E31" s="28">
        <f t="shared" si="1"/>
        <v>11.844638470472916</v>
      </c>
      <c r="F31" s="27">
        <v>14379660.2337</v>
      </c>
      <c r="G31" s="27">
        <v>15261231.93895</v>
      </c>
      <c r="H31" s="28">
        <f t="shared" si="2"/>
        <v>6.1306852242861742</v>
      </c>
      <c r="I31" s="28">
        <f t="shared" si="3"/>
        <v>12.125204187836006</v>
      </c>
      <c r="J31" s="27">
        <v>29135378.12624</v>
      </c>
      <c r="K31" s="27">
        <v>30216400.040989999</v>
      </c>
      <c r="L31" s="28">
        <f t="shared" si="4"/>
        <v>3.7103411188489264</v>
      </c>
      <c r="M31" s="28">
        <f t="shared" si="5"/>
        <v>12.272972467364644</v>
      </c>
    </row>
    <row r="32" spans="1:13" ht="14.25" x14ac:dyDescent="0.2">
      <c r="A32" s="9" t="s">
        <v>16</v>
      </c>
      <c r="B32" s="27">
        <v>277348.91031000001</v>
      </c>
      <c r="C32" s="27">
        <v>101131.22425</v>
      </c>
      <c r="D32" s="28">
        <f t="shared" si="0"/>
        <v>-63.536462379836635</v>
      </c>
      <c r="E32" s="28">
        <f t="shared" si="1"/>
        <v>0.43228474501476888</v>
      </c>
      <c r="F32" s="27">
        <v>734337.85361999995</v>
      </c>
      <c r="G32" s="27">
        <v>678217.22360999999</v>
      </c>
      <c r="H32" s="28">
        <f t="shared" si="2"/>
        <v>-7.6423446964291832</v>
      </c>
      <c r="I32" s="28">
        <f t="shared" si="3"/>
        <v>0.53885049076478908</v>
      </c>
      <c r="J32" s="27">
        <v>1608769.0895</v>
      </c>
      <c r="K32" s="27">
        <v>1570248.2017699999</v>
      </c>
      <c r="L32" s="28">
        <f t="shared" si="4"/>
        <v>-2.3944323633152496</v>
      </c>
      <c r="M32" s="28">
        <f t="shared" si="5"/>
        <v>0.6377865305300825</v>
      </c>
    </row>
    <row r="33" spans="1:13" ht="14.25" x14ac:dyDescent="0.2">
      <c r="A33" s="9" t="s">
        <v>17</v>
      </c>
      <c r="B33" s="27">
        <v>1304150.26086</v>
      </c>
      <c r="C33" s="27">
        <v>1359401.73122</v>
      </c>
      <c r="D33" s="28">
        <f t="shared" si="0"/>
        <v>4.2365877627908661</v>
      </c>
      <c r="E33" s="28">
        <f t="shared" si="1"/>
        <v>5.8107536530991117</v>
      </c>
      <c r="F33" s="27">
        <v>6867594.7381199999</v>
      </c>
      <c r="G33" s="27">
        <v>7343975.6965500005</v>
      </c>
      <c r="H33" s="28">
        <f t="shared" si="2"/>
        <v>6.9366492432314022</v>
      </c>
      <c r="I33" s="28">
        <f t="shared" si="3"/>
        <v>5.8348634780856701</v>
      </c>
      <c r="J33" s="27">
        <v>13211500.45994</v>
      </c>
      <c r="K33" s="27">
        <v>14638192.27503</v>
      </c>
      <c r="L33" s="28">
        <f t="shared" si="4"/>
        <v>10.79886284995429</v>
      </c>
      <c r="M33" s="28">
        <f t="shared" si="5"/>
        <v>5.9455835413789719</v>
      </c>
    </row>
    <row r="34" spans="1:13" ht="14.25" x14ac:dyDescent="0.2">
      <c r="A34" s="9" t="s">
        <v>18</v>
      </c>
      <c r="B34" s="27">
        <v>827014.60682999995</v>
      </c>
      <c r="C34" s="27">
        <v>906692.00493000005</v>
      </c>
      <c r="D34" s="28">
        <f t="shared" si="0"/>
        <v>9.634339882509293</v>
      </c>
      <c r="E34" s="28">
        <f t="shared" si="1"/>
        <v>3.875648940916431</v>
      </c>
      <c r="F34" s="27">
        <v>4501377.7665400002</v>
      </c>
      <c r="G34" s="27">
        <v>4968057.23226</v>
      </c>
      <c r="H34" s="28">
        <f t="shared" si="2"/>
        <v>10.367480578701009</v>
      </c>
      <c r="I34" s="28">
        <f t="shared" si="3"/>
        <v>3.9471720631062261</v>
      </c>
      <c r="J34" s="27">
        <v>8685329.3894699998</v>
      </c>
      <c r="K34" s="27">
        <v>9878881.5789500009</v>
      </c>
      <c r="L34" s="28">
        <f t="shared" si="4"/>
        <v>13.742163779384706</v>
      </c>
      <c r="M34" s="28">
        <f t="shared" si="5"/>
        <v>4.0124978972457619</v>
      </c>
    </row>
    <row r="35" spans="1:13" ht="14.25" x14ac:dyDescent="0.2">
      <c r="A35" s="9" t="s">
        <v>19</v>
      </c>
      <c r="B35" s="27">
        <v>1125694.4090100001</v>
      </c>
      <c r="C35" s="27">
        <v>1346486.8711399999</v>
      </c>
      <c r="D35" s="28">
        <f t="shared" si="0"/>
        <v>19.613889912110103</v>
      </c>
      <c r="E35" s="28">
        <f t="shared" si="1"/>
        <v>5.7555491696372778</v>
      </c>
      <c r="F35" s="27">
        <v>5683207.8842000002</v>
      </c>
      <c r="G35" s="27">
        <v>7817261.7853800002</v>
      </c>
      <c r="H35" s="28">
        <f t="shared" si="2"/>
        <v>37.550164355467722</v>
      </c>
      <c r="I35" s="28">
        <f t="shared" si="3"/>
        <v>6.210894095357113</v>
      </c>
      <c r="J35" s="27">
        <v>10181543.803099999</v>
      </c>
      <c r="K35" s="27">
        <v>14492760.42849</v>
      </c>
      <c r="L35" s="28">
        <f t="shared" si="4"/>
        <v>42.343447209620152</v>
      </c>
      <c r="M35" s="28">
        <f t="shared" si="5"/>
        <v>5.8865135977046048</v>
      </c>
    </row>
    <row r="36" spans="1:13" ht="14.25" x14ac:dyDescent="0.2">
      <c r="A36" s="9" t="s">
        <v>20</v>
      </c>
      <c r="B36" s="27">
        <v>2007804.7012499999</v>
      </c>
      <c r="C36" s="27">
        <v>2301870.47896</v>
      </c>
      <c r="D36" s="28">
        <f t="shared" si="0"/>
        <v>14.64613453325034</v>
      </c>
      <c r="E36" s="28">
        <f t="shared" si="1"/>
        <v>9.8393300430578687</v>
      </c>
      <c r="F36" s="27">
        <v>9153325.4721099995</v>
      </c>
      <c r="G36" s="27">
        <v>11896091.847449999</v>
      </c>
      <c r="H36" s="28">
        <f t="shared" si="2"/>
        <v>29.964698444266556</v>
      </c>
      <c r="I36" s="28">
        <f t="shared" si="3"/>
        <v>9.4515661163266902</v>
      </c>
      <c r="J36" s="27">
        <v>15812607.487919999</v>
      </c>
      <c r="K36" s="27">
        <v>25010389.247090001</v>
      </c>
      <c r="L36" s="28">
        <f t="shared" si="4"/>
        <v>58.167394379431869</v>
      </c>
      <c r="M36" s="28">
        <f t="shared" si="5"/>
        <v>10.158450980633479</v>
      </c>
    </row>
    <row r="37" spans="1:13" ht="14.25" x14ac:dyDescent="0.2">
      <c r="A37" s="10" t="s">
        <v>21</v>
      </c>
      <c r="B37" s="27">
        <v>425660.49411000003</v>
      </c>
      <c r="C37" s="27">
        <v>523600.74095000001</v>
      </c>
      <c r="D37" s="28">
        <f t="shared" si="0"/>
        <v>23.009005579618123</v>
      </c>
      <c r="E37" s="28">
        <f t="shared" si="1"/>
        <v>2.2381278825576443</v>
      </c>
      <c r="F37" s="27">
        <v>2222748.3141999999</v>
      </c>
      <c r="G37" s="27">
        <v>2830602.8654100001</v>
      </c>
      <c r="H37" s="28">
        <f t="shared" si="2"/>
        <v>27.346980642240464</v>
      </c>
      <c r="I37" s="28">
        <f t="shared" si="3"/>
        <v>2.2489428019355113</v>
      </c>
      <c r="J37" s="27">
        <v>4262323.2948200004</v>
      </c>
      <c r="K37" s="27">
        <v>5218758.1518999999</v>
      </c>
      <c r="L37" s="28">
        <f t="shared" si="4"/>
        <v>22.439284655914168</v>
      </c>
      <c r="M37" s="28">
        <f t="shared" si="5"/>
        <v>2.1196990715378745</v>
      </c>
    </row>
    <row r="38" spans="1:13" ht="14.25" x14ac:dyDescent="0.2">
      <c r="A38" s="9" t="s">
        <v>22</v>
      </c>
      <c r="B38" s="27">
        <v>594623.31441999995</v>
      </c>
      <c r="C38" s="27">
        <v>535855.10248</v>
      </c>
      <c r="D38" s="28">
        <f t="shared" si="0"/>
        <v>-9.8832673584827244</v>
      </c>
      <c r="E38" s="28">
        <f t="shared" si="1"/>
        <v>2.2905090693632104</v>
      </c>
      <c r="F38" s="27">
        <v>2476318.9765300001</v>
      </c>
      <c r="G38" s="27">
        <v>2697965.29746</v>
      </c>
      <c r="H38" s="28">
        <f t="shared" si="2"/>
        <v>8.950636934527191</v>
      </c>
      <c r="I38" s="28">
        <f t="shared" si="3"/>
        <v>2.1435609034881717</v>
      </c>
      <c r="J38" s="27">
        <v>4637923.2521700002</v>
      </c>
      <c r="K38" s="27">
        <v>7014467.6292000003</v>
      </c>
      <c r="L38" s="28">
        <f t="shared" si="4"/>
        <v>51.241563256098686</v>
      </c>
      <c r="M38" s="28">
        <f t="shared" si="5"/>
        <v>2.8490610386945217</v>
      </c>
    </row>
    <row r="39" spans="1:13" ht="14.25" x14ac:dyDescent="0.2">
      <c r="A39" s="9" t="s">
        <v>23</v>
      </c>
      <c r="B39" s="27">
        <v>221630.07306</v>
      </c>
      <c r="C39" s="27">
        <v>315082.51948000002</v>
      </c>
      <c r="D39" s="28">
        <f>(C39-B39)/B39*100</f>
        <v>42.165959307652464</v>
      </c>
      <c r="E39" s="28">
        <f t="shared" si="1"/>
        <v>1.3468181326008495</v>
      </c>
      <c r="F39" s="27">
        <v>1341212.8089699999</v>
      </c>
      <c r="G39" s="27">
        <v>1984194.7890999999</v>
      </c>
      <c r="H39" s="28">
        <f t="shared" si="2"/>
        <v>47.940339954237807</v>
      </c>
      <c r="I39" s="28">
        <f t="shared" si="3"/>
        <v>1.5764629659335998</v>
      </c>
      <c r="J39" s="27">
        <v>2697294.53944</v>
      </c>
      <c r="K39" s="27">
        <v>3853170.8695100001</v>
      </c>
      <c r="L39" s="28">
        <f t="shared" si="4"/>
        <v>42.853174288855307</v>
      </c>
      <c r="M39" s="28">
        <f t="shared" si="5"/>
        <v>1.5650395126287959</v>
      </c>
    </row>
    <row r="40" spans="1:13" ht="14.25" x14ac:dyDescent="0.2">
      <c r="A40" s="9" t="s">
        <v>24</v>
      </c>
      <c r="B40" s="27">
        <v>573159.20860000001</v>
      </c>
      <c r="C40" s="27">
        <v>621951.36051999999</v>
      </c>
      <c r="D40" s="28">
        <f>(C40-B40)/B40*100</f>
        <v>8.5128444571587352</v>
      </c>
      <c r="E40" s="28">
        <f t="shared" si="1"/>
        <v>2.6585269513730503</v>
      </c>
      <c r="F40" s="27">
        <v>3012061.1891700001</v>
      </c>
      <c r="G40" s="27">
        <v>3363880.7793899998</v>
      </c>
      <c r="H40" s="28">
        <f t="shared" si="2"/>
        <v>11.680359996834813</v>
      </c>
      <c r="I40" s="28">
        <f t="shared" si="3"/>
        <v>2.6726375352137488</v>
      </c>
      <c r="J40" s="27">
        <v>5605447.4626799999</v>
      </c>
      <c r="K40" s="27">
        <v>6544733.82565</v>
      </c>
      <c r="L40" s="28">
        <f t="shared" si="4"/>
        <v>16.756670528509805</v>
      </c>
      <c r="M40" s="28">
        <f t="shared" si="5"/>
        <v>2.6582696131726502</v>
      </c>
    </row>
    <row r="41" spans="1:13" ht="14.25" x14ac:dyDescent="0.2">
      <c r="A41" s="9" t="s">
        <v>25</v>
      </c>
      <c r="B41" s="27">
        <v>12203.835880000001</v>
      </c>
      <c r="C41" s="27">
        <v>14114.826870000001</v>
      </c>
      <c r="D41" s="28">
        <f t="shared" si="0"/>
        <v>15.658937147227517</v>
      </c>
      <c r="E41" s="28">
        <f t="shared" si="1"/>
        <v>6.0333733519749792E-2</v>
      </c>
      <c r="F41" s="27">
        <v>66763.508199999997</v>
      </c>
      <c r="G41" s="27">
        <v>68669.68131</v>
      </c>
      <c r="H41" s="28">
        <f t="shared" si="2"/>
        <v>2.8551122632588131</v>
      </c>
      <c r="I41" s="28">
        <f t="shared" si="3"/>
        <v>5.4558761096626288E-2</v>
      </c>
      <c r="J41" s="27">
        <v>124121.85346</v>
      </c>
      <c r="K41" s="27">
        <v>142777.2242</v>
      </c>
      <c r="L41" s="28">
        <f t="shared" si="4"/>
        <v>15.029884117877721</v>
      </c>
      <c r="M41" s="28">
        <f t="shared" si="5"/>
        <v>5.79917177160836E-2</v>
      </c>
    </row>
    <row r="42" spans="1:13" ht="15.75" x14ac:dyDescent="0.25">
      <c r="A42" s="14" t="s">
        <v>36</v>
      </c>
      <c r="B42" s="25">
        <f>B43</f>
        <v>496926.94073999999</v>
      </c>
      <c r="C42" s="25">
        <f>C43</f>
        <v>597476.48513000004</v>
      </c>
      <c r="D42" s="26">
        <f t="shared" si="0"/>
        <v>20.234271106385666</v>
      </c>
      <c r="E42" s="26">
        <f t="shared" si="1"/>
        <v>2.5539092594020723</v>
      </c>
      <c r="F42" s="25">
        <f>F43</f>
        <v>2815642.9281299999</v>
      </c>
      <c r="G42" s="25">
        <f>G43</f>
        <v>3361820.8080000002</v>
      </c>
      <c r="H42" s="26">
        <f t="shared" si="2"/>
        <v>19.397980987338567</v>
      </c>
      <c r="I42" s="26">
        <f t="shared" si="3"/>
        <v>2.671000866966732</v>
      </c>
      <c r="J42" s="25">
        <f>J43</f>
        <v>5236449.8187600002</v>
      </c>
      <c r="K42" s="25">
        <f>K43</f>
        <v>6473878.7084100004</v>
      </c>
      <c r="L42" s="26">
        <f t="shared" si="4"/>
        <v>23.631065559280493</v>
      </c>
      <c r="M42" s="26">
        <f t="shared" si="5"/>
        <v>2.6294904435204494</v>
      </c>
    </row>
    <row r="43" spans="1:13" ht="14.25" x14ac:dyDescent="0.2">
      <c r="A43" s="9" t="s">
        <v>26</v>
      </c>
      <c r="B43" s="27">
        <v>496926.94073999999</v>
      </c>
      <c r="C43" s="27">
        <v>597476.48513000004</v>
      </c>
      <c r="D43" s="28">
        <f t="shared" si="0"/>
        <v>20.234271106385666</v>
      </c>
      <c r="E43" s="28">
        <f t="shared" si="1"/>
        <v>2.5539092594020723</v>
      </c>
      <c r="F43" s="27">
        <v>2815642.9281299999</v>
      </c>
      <c r="G43" s="27">
        <v>3361820.8080000002</v>
      </c>
      <c r="H43" s="28">
        <f t="shared" si="2"/>
        <v>19.397980987338567</v>
      </c>
      <c r="I43" s="28">
        <f t="shared" si="3"/>
        <v>2.671000866966732</v>
      </c>
      <c r="J43" s="27">
        <v>5236449.8187600002</v>
      </c>
      <c r="K43" s="27">
        <v>6473878.7084100004</v>
      </c>
      <c r="L43" s="28">
        <f t="shared" si="4"/>
        <v>23.631065559280493</v>
      </c>
      <c r="M43" s="28">
        <f t="shared" si="5"/>
        <v>2.6294904435204494</v>
      </c>
    </row>
    <row r="44" spans="1:13" ht="15.75" x14ac:dyDescent="0.25">
      <c r="A44" s="8" t="s">
        <v>37</v>
      </c>
      <c r="B44" s="25">
        <f>B8+B22+B42</f>
        <v>18293915.620729998</v>
      </c>
      <c r="C44" s="25">
        <f>C8+C22+C42</f>
        <v>20934290.332059998</v>
      </c>
      <c r="D44" s="26">
        <f t="shared" si="0"/>
        <v>14.433075816409824</v>
      </c>
      <c r="E44" s="26">
        <f t="shared" si="1"/>
        <v>89.483484703881615</v>
      </c>
      <c r="F44" s="29">
        <f>F8+F22+F42</f>
        <v>95518267.286529988</v>
      </c>
      <c r="G44" s="29">
        <f>G8+G22+G42</f>
        <v>114004803.35815999</v>
      </c>
      <c r="H44" s="30">
        <f t="shared" si="2"/>
        <v>19.353927365720732</v>
      </c>
      <c r="I44" s="30">
        <f t="shared" si="3"/>
        <v>90.577977232871319</v>
      </c>
      <c r="J44" s="29">
        <f>J8+J22+J42</f>
        <v>182813004.85411</v>
      </c>
      <c r="K44" s="29">
        <f>K8+K22+K42</f>
        <v>224863831.06867999</v>
      </c>
      <c r="L44" s="30">
        <f t="shared" si="4"/>
        <v>23.002097825659472</v>
      </c>
      <c r="M44" s="30">
        <f t="shared" si="5"/>
        <v>91.332773059276221</v>
      </c>
    </row>
    <row r="45" spans="1:13" ht="15" x14ac:dyDescent="0.25">
      <c r="A45" s="15" t="s">
        <v>38</v>
      </c>
      <c r="B45" s="31">
        <f>B46-B44</f>
        <v>1446908.167270001</v>
      </c>
      <c r="C45" s="31">
        <f>C46-C44</f>
        <v>2460295.161940001</v>
      </c>
      <c r="D45" s="32">
        <f t="shared" si="0"/>
        <v>70.038100384908276</v>
      </c>
      <c r="E45" s="32">
        <f t="shared" si="1"/>
        <v>10.516515296118376</v>
      </c>
      <c r="F45" s="31">
        <f>F46-F44</f>
        <v>9360433.8814700097</v>
      </c>
      <c r="G45" s="31">
        <f>G46-G44</f>
        <v>11858907.491840005</v>
      </c>
      <c r="H45" s="33">
        <f t="shared" si="2"/>
        <v>26.691856830653904</v>
      </c>
      <c r="I45" s="32">
        <f t="shared" si="3"/>
        <v>9.4220227671286771</v>
      </c>
      <c r="J45" s="31">
        <f>J46-J44</f>
        <v>16644684.131889969</v>
      </c>
      <c r="K45" s="31">
        <f>K46-K44</f>
        <v>21338954.127320021</v>
      </c>
      <c r="L45" s="33">
        <f t="shared" si="4"/>
        <v>28.202818138412024</v>
      </c>
      <c r="M45" s="32">
        <f t="shared" si="5"/>
        <v>8.6672269407237845</v>
      </c>
    </row>
    <row r="46" spans="1:13" s="12" customFormat="1" ht="22.5" customHeight="1" x14ac:dyDescent="0.3">
      <c r="A46" s="11" t="s">
        <v>43</v>
      </c>
      <c r="B46" s="34">
        <v>19740823.787999999</v>
      </c>
      <c r="C46" s="34">
        <v>23394585.493999999</v>
      </c>
      <c r="D46" s="35">
        <f t="shared" si="0"/>
        <v>18.508658732980734</v>
      </c>
      <c r="E46" s="36">
        <f t="shared" si="1"/>
        <v>100</v>
      </c>
      <c r="F46" s="34">
        <v>104878701.168</v>
      </c>
      <c r="G46" s="34">
        <v>125863710.84999999</v>
      </c>
      <c r="H46" s="35">
        <f t="shared" si="2"/>
        <v>20.00883825628728</v>
      </c>
      <c r="I46" s="36">
        <f t="shared" si="3"/>
        <v>100</v>
      </c>
      <c r="J46" s="34">
        <v>199457688.98599997</v>
      </c>
      <c r="K46" s="34">
        <v>246202785.19600001</v>
      </c>
      <c r="L46" s="35">
        <f t="shared" si="4"/>
        <v>23.43609637093564</v>
      </c>
      <c r="M46" s="36">
        <f t="shared" si="5"/>
        <v>100</v>
      </c>
    </row>
    <row r="47" spans="1:13" ht="20.25" customHeight="1" x14ac:dyDescent="0.2">
      <c r="C47" s="17"/>
    </row>
    <row r="49" spans="1:1" x14ac:dyDescent="0.2">
      <c r="A49" s="1" t="s">
        <v>41</v>
      </c>
    </row>
    <row r="50" spans="1:1" ht="25.5" x14ac:dyDescent="0.2">
      <c r="A50" s="18" t="s">
        <v>42</v>
      </c>
    </row>
  </sheetData>
  <mergeCells count="5">
    <mergeCell ref="B6:E6"/>
    <mergeCell ref="F6:I6"/>
    <mergeCell ref="J6:M6"/>
    <mergeCell ref="A5:M5"/>
    <mergeCell ref="B1:J1"/>
  </mergeCells>
  <conditionalFormatting sqref="D46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SEKTOR_USD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Onural Sürmen</cp:lastModifiedBy>
  <cp:lastPrinted>2016-02-26T09:44:09Z</cp:lastPrinted>
  <dcterms:created xsi:type="dcterms:W3CDTF">2013-08-01T04:41:02Z</dcterms:created>
  <dcterms:modified xsi:type="dcterms:W3CDTF">2022-07-02T09:21:06Z</dcterms:modified>
</cp:coreProperties>
</file>